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xu\Documents\"/>
    </mc:Choice>
  </mc:AlternateContent>
  <xr:revisionPtr revIDLastSave="0" documentId="13_ncr:1_{B0D932E2-7ADE-4BF5-A238-3BF6577B1409}" xr6:coauthVersionLast="47" xr6:coauthVersionMax="47" xr10:uidLastSave="{00000000-0000-0000-0000-000000000000}"/>
  <bookViews>
    <workbookView xWindow="-108" yWindow="-108" windowWidth="23256" windowHeight="12456" xr2:uid="{0BE0C65B-95E5-42C4-A2D8-9DFBF9EEC2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J18" i="1" s="1"/>
  <c r="I10" i="1"/>
  <c r="J9" i="1"/>
  <c r="D7" i="1"/>
  <c r="J12" i="1" s="1"/>
  <c r="H6" i="1"/>
  <c r="G6" i="1"/>
  <c r="F6" i="1"/>
  <c r="E6" i="1"/>
  <c r="D6" i="1"/>
  <c r="J11" i="1" s="1"/>
  <c r="E5" i="1"/>
  <c r="D5" i="1"/>
  <c r="O4" i="1"/>
  <c r="H4" i="1"/>
  <c r="G4" i="1"/>
  <c r="F4" i="1"/>
  <c r="E4" i="1"/>
  <c r="D4" i="1"/>
  <c r="J10" i="1" s="1"/>
  <c r="O3" i="1"/>
  <c r="G5" i="1" s="1"/>
  <c r="H3" i="1"/>
  <c r="G3" i="1"/>
  <c r="F3" i="1"/>
  <c r="E3" i="1"/>
  <c r="D3" i="1"/>
  <c r="I9" i="1" s="1"/>
  <c r="J13" i="1" l="1"/>
  <c r="H5" i="1"/>
  <c r="I12" i="1"/>
  <c r="F5" i="1"/>
  <c r="I11" i="1" s="1"/>
  <c r="I13" i="1" s="1"/>
</calcChain>
</file>

<file path=xl/sharedStrings.xml><?xml version="1.0" encoding="utf-8"?>
<sst xmlns="http://schemas.openxmlformats.org/spreadsheetml/2006/main" count="32" uniqueCount="22">
  <si>
    <t>a</t>
  </si>
  <si>
    <t>b</t>
  </si>
  <si>
    <t>c</t>
  </si>
  <si>
    <t>d</t>
  </si>
  <si>
    <t>e</t>
  </si>
  <si>
    <t>f</t>
  </si>
  <si>
    <t>LOAD</t>
  </si>
  <si>
    <t>SST</t>
  </si>
  <si>
    <t>SDT</t>
  </si>
  <si>
    <t>DT</t>
  </si>
  <si>
    <t>COOL</t>
  </si>
  <si>
    <t>HEAT</t>
  </si>
  <si>
    <t>FPLR</t>
  </si>
  <si>
    <t>RATIO</t>
  </si>
  <si>
    <t>VRF044-Cap-fSST&amp;SDT</t>
  </si>
  <si>
    <t>VRF044-EIR-fSST&amp;SDT</t>
  </si>
  <si>
    <t>VRF044-EIR-fPLR</t>
  </si>
  <si>
    <t>VRF-HP-Resys-Cycle-fPLR</t>
  </si>
  <si>
    <t>EER</t>
  </si>
  <si>
    <t>COP</t>
  </si>
  <si>
    <t>At cooling SST &amp; SDT, input cooling rating EIR</t>
  </si>
  <si>
    <t>At heating SST &amp; SDT, operating COP equate to rated heating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</si>
</sst>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411480</xdr:colOff>
      <xdr:row>5</xdr:row>
      <xdr:rowOff>144780</xdr:rowOff>
    </xdr:from>
    <xdr:to>
      <xdr:col>18</xdr:col>
      <xdr:colOff>259739</xdr:colOff>
      <xdr:row>21</xdr:row>
      <xdr:rowOff>28967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7FD59-4832-4479-A81B-325F4D6CC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059180"/>
          <a:ext cx="4725059" cy="2810267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15</xdr:row>
      <xdr:rowOff>15240</xdr:rowOff>
    </xdr:from>
    <xdr:to>
      <xdr:col>5</xdr:col>
      <xdr:colOff>411480</xdr:colOff>
      <xdr:row>16</xdr:row>
      <xdr:rowOff>139750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68728-11E8-4145-9674-11D243A4A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2758440"/>
          <a:ext cx="4191000" cy="30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026A-852A-4797-A3BB-B56C34D495D0}">
  <dimension ref="A2:P18"/>
  <sheetViews>
    <sheetView tabSelected="1" workbookViewId="0">
      <selection activeCell="E24" sqref="E24"/>
    </sheetView>
  </sheetViews>
  <sheetFormatPr defaultRowHeight="14.4" x14ac:dyDescent="0.3"/>
  <cols>
    <col min="1" max="1" width="8.88671875" style="1"/>
    <col min="2" max="2" width="28.88671875" style="1" customWidth="1"/>
    <col min="3" max="8" width="8.88671875" style="1"/>
    <col min="9" max="9" width="9.5546875" style="1" bestFit="1" customWidth="1"/>
    <col min="10" max="16384" width="8.88671875" style="1"/>
  </cols>
  <sheetData>
    <row r="2" spans="1:16" ht="15" thickBot="1" x14ac:dyDescent="0.3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J2" s="1" t="s">
        <v>6</v>
      </c>
      <c r="M2" s="16" t="s">
        <v>7</v>
      </c>
      <c r="N2" s="16" t="s">
        <v>8</v>
      </c>
      <c r="O2" s="3" t="s">
        <v>9</v>
      </c>
    </row>
    <row r="3" spans="1:16" ht="15" thickBot="1" x14ac:dyDescent="0.35">
      <c r="A3" s="3" t="s">
        <v>10</v>
      </c>
      <c r="B3" s="7">
        <v>1</v>
      </c>
      <c r="C3" s="8">
        <v>1</v>
      </c>
      <c r="D3" s="8">
        <f>M3</f>
        <v>43</v>
      </c>
      <c r="E3" s="8">
        <f>M3*M3</f>
        <v>1849</v>
      </c>
      <c r="F3" s="8">
        <f>N3</f>
        <v>120</v>
      </c>
      <c r="G3" s="8">
        <f>N3*N3</f>
        <v>14400</v>
      </c>
      <c r="H3" s="8">
        <f>M3*N3</f>
        <v>5160</v>
      </c>
      <c r="J3" s="4">
        <v>1</v>
      </c>
      <c r="L3" s="17" t="s">
        <v>10</v>
      </c>
      <c r="M3" s="18">
        <v>43</v>
      </c>
      <c r="N3" s="20">
        <v>120</v>
      </c>
      <c r="O3" s="15">
        <f>N3-M3</f>
        <v>77</v>
      </c>
      <c r="P3" s="19" t="s">
        <v>20</v>
      </c>
    </row>
    <row r="4" spans="1:16" ht="15" thickBot="1" x14ac:dyDescent="0.35">
      <c r="A4" s="3" t="s">
        <v>11</v>
      </c>
      <c r="B4" s="9">
        <v>1</v>
      </c>
      <c r="C4" s="10">
        <v>1</v>
      </c>
      <c r="D4" s="10">
        <f>M4</f>
        <v>34</v>
      </c>
      <c r="E4" s="10">
        <f>M4*M4</f>
        <v>1156</v>
      </c>
      <c r="F4" s="10">
        <f>N4</f>
        <v>104</v>
      </c>
      <c r="G4" s="10">
        <f>N4*N4</f>
        <v>10816</v>
      </c>
      <c r="H4" s="10">
        <f>M4*N4</f>
        <v>3536</v>
      </c>
      <c r="L4" s="17" t="s">
        <v>11</v>
      </c>
      <c r="M4" s="18">
        <v>34</v>
      </c>
      <c r="N4" s="20">
        <v>104</v>
      </c>
      <c r="O4" s="15">
        <f>N4-M4</f>
        <v>70</v>
      </c>
      <c r="P4" s="19" t="s">
        <v>21</v>
      </c>
    </row>
    <row r="5" spans="1:16" x14ac:dyDescent="0.3">
      <c r="A5" s="3" t="s">
        <v>10</v>
      </c>
      <c r="B5" s="3" t="s">
        <v>12</v>
      </c>
      <c r="C5" s="3">
        <v>1</v>
      </c>
      <c r="D5" s="11">
        <f>J3</f>
        <v>1</v>
      </c>
      <c r="E5" s="11">
        <f>J3*J3</f>
        <v>1</v>
      </c>
      <c r="F5" s="3">
        <f>O3</f>
        <v>77</v>
      </c>
      <c r="G5" s="3">
        <f>O3*O3</f>
        <v>5929</v>
      </c>
      <c r="H5" s="3">
        <f>O3*J3</f>
        <v>77</v>
      </c>
    </row>
    <row r="6" spans="1:16" x14ac:dyDescent="0.3">
      <c r="A6" s="3" t="s">
        <v>11</v>
      </c>
      <c r="B6" s="3" t="s">
        <v>12</v>
      </c>
      <c r="C6" s="3">
        <v>1</v>
      </c>
      <c r="D6" s="11">
        <f>J3</f>
        <v>1</v>
      </c>
      <c r="E6" s="11">
        <f>J3*J3</f>
        <v>1</v>
      </c>
      <c r="F6" s="3">
        <f>O4</f>
        <v>70</v>
      </c>
      <c r="G6" s="3">
        <f>O4*O4</f>
        <v>4900</v>
      </c>
      <c r="H6" s="3">
        <f>O4*J3</f>
        <v>70</v>
      </c>
      <c r="I6" s="4"/>
      <c r="J6" s="4"/>
      <c r="K6" s="4"/>
      <c r="L6" s="4"/>
      <c r="M6" s="4"/>
    </row>
    <row r="7" spans="1:16" x14ac:dyDescent="0.3">
      <c r="A7" s="3" t="s">
        <v>13</v>
      </c>
      <c r="B7" s="3" t="s">
        <v>12</v>
      </c>
      <c r="C7" s="3">
        <v>1</v>
      </c>
      <c r="D7" s="11">
        <f>J3</f>
        <v>1</v>
      </c>
      <c r="E7" s="3"/>
      <c r="F7" s="3"/>
      <c r="G7" s="3"/>
      <c r="H7" s="3"/>
      <c r="I7" s="4"/>
      <c r="J7" s="4"/>
      <c r="K7" s="4"/>
      <c r="L7" s="4"/>
      <c r="M7" s="4"/>
    </row>
    <row r="8" spans="1:16" x14ac:dyDescent="0.3">
      <c r="B8" s="5"/>
      <c r="C8" s="5"/>
      <c r="D8" s="5"/>
      <c r="E8" s="5"/>
      <c r="F8" s="5"/>
      <c r="G8" s="5"/>
      <c r="H8" s="5"/>
      <c r="I8" s="1" t="s">
        <v>10</v>
      </c>
      <c r="J8" s="1" t="s">
        <v>11</v>
      </c>
      <c r="K8" s="5"/>
      <c r="L8" s="5"/>
    </row>
    <row r="9" spans="1:16" x14ac:dyDescent="0.3">
      <c r="B9" s="3" t="s">
        <v>14</v>
      </c>
      <c r="C9" s="3">
        <v>0.74825001000000002</v>
      </c>
      <c r="D9" s="3">
        <v>1.888577E-2</v>
      </c>
      <c r="E9" s="3">
        <v>1.2763E-4</v>
      </c>
      <c r="F9" s="3">
        <v>-2.4022000000000002E-3</v>
      </c>
      <c r="G9" s="3">
        <v>-4.6199999999999998E-6</v>
      </c>
      <c r="H9" s="3">
        <v>-7.3559999999999994E-5</v>
      </c>
      <c r="I9" s="6">
        <f>SUMPRODUCT(C$3:H$3,C9:H9)</f>
        <v>1.06196439</v>
      </c>
      <c r="J9" s="6">
        <f>SUMPRODUCT(C$4:H$4,C9:H9)</f>
        <v>0.97799959000000025</v>
      </c>
      <c r="K9" s="5"/>
      <c r="L9" s="5"/>
    </row>
    <row r="10" spans="1:16" x14ac:dyDescent="0.3">
      <c r="B10" s="3" t="s">
        <v>15</v>
      </c>
      <c r="C10" s="3">
        <v>0.67719805</v>
      </c>
      <c r="D10" s="3">
        <v>1.83E-4</v>
      </c>
      <c r="E10" s="3">
        <v>2.7714999999999999E-4</v>
      </c>
      <c r="F10" s="3">
        <v>-6.8486099999999998E-3</v>
      </c>
      <c r="G10" s="3">
        <v>1.7005000000000001E-4</v>
      </c>
      <c r="H10" s="3">
        <v>-3.656E-4</v>
      </c>
      <c r="I10" s="6">
        <f>SUMPRODUCT(C$3:H$3,C10:H10)</f>
        <v>0.93790820000000008</v>
      </c>
      <c r="J10" s="6">
        <f>SUMPRODUCT(C$4:H$4,C10:H10)</f>
        <v>0.83804921000000032</v>
      </c>
      <c r="K10" s="5"/>
      <c r="L10" s="5"/>
    </row>
    <row r="11" spans="1:16" x14ac:dyDescent="0.3">
      <c r="B11" s="3" t="s">
        <v>16</v>
      </c>
      <c r="C11" s="3">
        <v>1.3542999999999999E-2</v>
      </c>
      <c r="D11" s="3">
        <v>0.64480561000000003</v>
      </c>
      <c r="E11" s="3">
        <v>0.33136939999999998</v>
      </c>
      <c r="F11" s="3">
        <v>9.7278000000000002E-4</v>
      </c>
      <c r="G11" s="3">
        <v>1.2300000000000001E-6</v>
      </c>
      <c r="H11" s="3">
        <v>-9.3943E-4</v>
      </c>
      <c r="I11" s="6">
        <f>SUMPRODUCT(C$5:H$5,C11:H11)</f>
        <v>0.99957863000000002</v>
      </c>
      <c r="J11" s="6">
        <f>SUMPRODUCT(C$6:H$6,C11:H11)</f>
        <v>0.99807951000000006</v>
      </c>
      <c r="K11" s="5"/>
      <c r="L11" s="5"/>
    </row>
    <row r="12" spans="1:16" x14ac:dyDescent="0.3">
      <c r="B12" s="3" t="s">
        <v>17</v>
      </c>
      <c r="C12" s="3">
        <v>0.89759999999999995</v>
      </c>
      <c r="D12" s="3">
        <v>0.1024</v>
      </c>
      <c r="E12" s="3"/>
      <c r="F12" s="3"/>
      <c r="G12" s="3"/>
      <c r="H12" s="3"/>
      <c r="I12" s="6">
        <f>SUMPRODUCT(C$7:H$7,C12:H12)</f>
        <v>1</v>
      </c>
      <c r="J12" s="6">
        <f>SUMPRODUCT(C$7:H$7,C12:H12)</f>
        <v>1</v>
      </c>
      <c r="K12" s="5"/>
      <c r="L12" s="5"/>
    </row>
    <row r="13" spans="1:16" x14ac:dyDescent="0.3">
      <c r="I13" s="12">
        <f>I9*I10*I11*I12</f>
        <v>0.99560541438861272</v>
      </c>
      <c r="J13" s="14">
        <f>J9*J10*J11*J12</f>
        <v>0.81803772754519322</v>
      </c>
    </row>
    <row r="15" spans="1:16" x14ac:dyDescent="0.3">
      <c r="I15" s="1" t="s">
        <v>10</v>
      </c>
      <c r="J15" s="1" t="s">
        <v>11</v>
      </c>
    </row>
    <row r="16" spans="1:16" x14ac:dyDescent="0.3">
      <c r="H16" s="1" t="s">
        <v>18</v>
      </c>
      <c r="I16" s="13">
        <v>10</v>
      </c>
    </row>
    <row r="17" spans="8:10" x14ac:dyDescent="0.3">
      <c r="H17" s="1" t="s">
        <v>19</v>
      </c>
      <c r="I17" s="12">
        <f>I16/3.412</f>
        <v>2.9308323563892147</v>
      </c>
      <c r="J17" s="13">
        <v>3.56</v>
      </c>
    </row>
    <row r="18" spans="8:10" x14ac:dyDescent="0.3">
      <c r="J18" s="14">
        <f>I17/J17</f>
        <v>0.82326751583966706</v>
      </c>
    </row>
  </sheetData>
  <conditionalFormatting sqref="J9:J10">
    <cfRule type="cellIs" dxfId="0" priority="1" operator="between">
      <formula>0.99</formula>
      <formula>1.01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Danny</dc:creator>
  <cp:lastModifiedBy>Xu, Danny</cp:lastModifiedBy>
  <dcterms:created xsi:type="dcterms:W3CDTF">2025-08-21T17:41:00Z</dcterms:created>
  <dcterms:modified xsi:type="dcterms:W3CDTF">2025-08-21T18:48:19Z</dcterms:modified>
</cp:coreProperties>
</file>