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bs &amp; Engineering\01_VRF Resources\00_Trace Modeling\Trace 3D Plus Curves\"/>
    </mc:Choice>
  </mc:AlternateContent>
  <bookViews>
    <workbookView xWindow="240" yWindow="30" windowWidth="19980" windowHeight="7050"/>
  </bookViews>
  <sheets>
    <sheet name="VRF Indoor Equip" sheetId="1" r:id="rId1"/>
  </sheets>
  <definedNames>
    <definedName name="aCoefClgCapFT_Norm_Daikin_REYQ120">#REF!</definedName>
    <definedName name="aCoefClgCapFT_Norm_Daikin_REYQ144">#REF!</definedName>
    <definedName name="aCoefClgCapFT_Orig_Daikin_REYQ120">#REF!</definedName>
    <definedName name="aCoefClgCapFT_Orig_Daikin_REYQ144">#REF!</definedName>
    <definedName name="aCoefClgEIRFT_Norm_Daikin_REYQ120">#REF!</definedName>
    <definedName name="aCoefClgEIRFT_Norm_Daikin_REYQ144">#REF!</definedName>
    <definedName name="aCoefClgEIRFT_Orig_Daikin_REYQ120">#REF!</definedName>
    <definedName name="aCoefClgEIRFT_Orig_Daikin_REYQ144">#REF!</definedName>
    <definedName name="aCoefClgEIRPLR_Norm_Daikin_REYQ120">#REF!</definedName>
    <definedName name="aCoefClgEIRPLR_Norm_Daikin_REYQ144">#REF!</definedName>
    <definedName name="aCoefClgEIRPLR_Orig_Daikin_REYQ120">#REF!</definedName>
    <definedName name="aCoefClgEIRPLR_Orig_Daikin_REYQ144">#REF!</definedName>
    <definedName name="aCoefHtgCapFT_Norm_Daikin_REYQ120">#REF!</definedName>
    <definedName name="aCoefHtgCapFT_Norm_Daikin_REYQ144">#REF!</definedName>
    <definedName name="aCoefHtgCapFT_Orig_Daikin_REYQ120">#REF!</definedName>
    <definedName name="aCoefHtgCapFT_Orig_Daikin_REYQ144">#REF!</definedName>
    <definedName name="aCoefHtgEIRFT_Norm_Daikin_REYQ120">#REF!</definedName>
    <definedName name="aCoefHtgEIRFT_Norm_Daikin_REYQ144">#REF!</definedName>
    <definedName name="aCoefHtgEIRFT_Orig_Daikin_REYQ120">#REF!</definedName>
    <definedName name="aCoefHtgEIRFT_Orig_Daikin_REYQ144">#REF!</definedName>
    <definedName name="aCoefHtgEIRPLR_Norm_Daikin_REYQ120">#REF!</definedName>
    <definedName name="aCoefHtgEIRPLR_Norm_Daikin_REYQ144">#REF!</definedName>
    <definedName name="aCoefHtgEIRPLR_Orig_Daikin_REYQ120">#REF!</definedName>
    <definedName name="aCoefHtgEIRPLR_Orig_Daikin_REYQ144">#REF!</definedName>
    <definedName name="bCoefClgCapFT_Norm_Daikin_REYQ120">#REF!</definedName>
    <definedName name="bCoefClgCapFT_Norm_Daikin_REYQ144">#REF!</definedName>
    <definedName name="bCoefClgCapFT_Orig_Daikin_REYQ120">#REF!</definedName>
    <definedName name="bCoefClgCapFT_Orig_Daikin_REYQ144">#REF!</definedName>
    <definedName name="bCoefClgEIRFT_Norm_Daikin_REYQ120">#REF!</definedName>
    <definedName name="bCoefClgEIRFT_Norm_Daikin_REYQ144">#REF!</definedName>
    <definedName name="bCoefClgEIRFT_Orig_Daikin_REYQ120">#REF!</definedName>
    <definedName name="bCoefClgEIRFT_Orig_Daikin_REYQ144">#REF!</definedName>
    <definedName name="bCoefClgEIRPLR_Norm_Daikin_REYQ120">#REF!</definedName>
    <definedName name="bCoefClgEIRPLR_Norm_Daikin_REYQ144">#REF!</definedName>
    <definedName name="bCoefClgEIRPLR_Orig_Daikin_REYQ120">#REF!</definedName>
    <definedName name="bCoefClgEIRPLR_Orig_Daikin_REYQ144">#REF!</definedName>
    <definedName name="bCoefHtgCapFT_Norm_Daikin_REYQ120">#REF!</definedName>
    <definedName name="bCoefHtgCapFT_Norm_Daikin_REYQ144">#REF!</definedName>
    <definedName name="bCoefHtgCapFT_Orig_Daikin_REYQ120">#REF!</definedName>
    <definedName name="bCoefHtgCapFT_Orig_Daikin_REYQ144">#REF!</definedName>
    <definedName name="bCoefHtgEIRFT_Norm_Daikin_REYQ120">#REF!</definedName>
    <definedName name="bCoefHtgEIRFT_Norm_Daikin_REYQ144">#REF!</definedName>
    <definedName name="bCoefHtgEIRFT_Orig_Daikin_REYQ120">#REF!</definedName>
    <definedName name="bCoefHtgEIRFT_Orig_Daikin_REYQ144">#REF!</definedName>
    <definedName name="bCoefHtgEIRPLR_Norm_Daikin_REYQ120">#REF!</definedName>
    <definedName name="bCoefHtgEIRPLR_Norm_Daikin_REYQ144">#REF!</definedName>
    <definedName name="bCoefHtgEIRPLR_Orig_Daikin_REYQ120">#REF!</definedName>
    <definedName name="bCoefHtgEIRPLR_Orig_Daikin_REYQ144">#REF!</definedName>
    <definedName name="cCoefClgCapFT_Norm_Daikin_REYQ120">#REF!</definedName>
    <definedName name="cCoefClgCapFT_Norm_Daikin_REYQ144">#REF!</definedName>
    <definedName name="cCoefClgCapFT_Orig_Daikin_REYQ120">#REF!</definedName>
    <definedName name="cCoefClgCapFT_Orig_Daikin_REYQ144">#REF!</definedName>
    <definedName name="cCoefClgEIRFT_Norm_Daikin_REYQ120">#REF!</definedName>
    <definedName name="cCoefClgEIRFT_Norm_Daikin_REYQ144">#REF!</definedName>
    <definedName name="cCoefClgEIRFT_Orig_Daikin_REYQ120">#REF!</definedName>
    <definedName name="cCoefClgEIRFT_Orig_Daikin_REYQ144">#REF!</definedName>
    <definedName name="cCoefClgEIRPLR_Norm_Daikin_REYQ120">#REF!</definedName>
    <definedName name="cCoefClgEIRPLR_Norm_Daikin_REYQ144">#REF!</definedName>
    <definedName name="cCoefClgEIRPLR_Orig_Daikin_REYQ120">#REF!</definedName>
    <definedName name="cCoefClgEIRPLR_Orig_Daikin_REYQ144">#REF!</definedName>
    <definedName name="cCoefHtgCapFT_Norm_Daikin_REYQ120">#REF!</definedName>
    <definedName name="cCoefHtgCapFT_Norm_Daikin_REYQ144">#REF!</definedName>
    <definedName name="cCoefHtgCapFT_Orig_Daikin_REYQ120">#REF!</definedName>
    <definedName name="cCoefHtgCapFT_Orig_Daikin_REYQ144">#REF!</definedName>
    <definedName name="cCoefHtgEIRFT_Norm_Daikin_REYQ120">#REF!</definedName>
    <definedName name="cCoefHtgEIRFT_Norm_Daikin_REYQ144">#REF!</definedName>
    <definedName name="cCoefHtgEIRFT_Orig_Daikin_REYQ120">#REF!</definedName>
    <definedName name="cCoefHtgEIRFT_Orig_Daikin_REYQ144">#REF!</definedName>
    <definedName name="cCoefHtgEIRPLR_Norm_Daikin_REYQ120">#REF!</definedName>
    <definedName name="cCoefHtgEIRPLR_Norm_Daikin_REYQ144">#REF!</definedName>
    <definedName name="cCoefHtgEIRPLR_Orig_Daikin_REYQ120">#REF!</definedName>
    <definedName name="cCoefHtgEIRPLR_Orig_Daikin_REYQ144">#REF!</definedName>
    <definedName name="CompCapacityClgMbh_at_OaDb95_RmWb67_Daikin_REYQ120">#REF!</definedName>
    <definedName name="CompCapacityClgMbh_at_OaDb95_RmWb67_Daikin_REYQ144">#REF!</definedName>
    <definedName name="CompCapacityHtgMbh_at_OaDb47_RmDb70_Daikin_REYQ120">#REF!</definedName>
    <definedName name="CompCapacityHtgMbh_at_OaDb47_RmDb70_Daikin_REYQ144">#REF!</definedName>
    <definedName name="CompPlusFanPwrClgkW_at_OaDb95_RmWb67_Daikin_REYQ120">#REF!</definedName>
    <definedName name="CompPlusFanPwrClgkW_at_OaDb95_RmWb67_Daikin_REYQ144">#REF!</definedName>
    <definedName name="CompPlusFanPwrHtgkW_at_OaDb47_RmDb70_Daikin_REYQ120">#REF!</definedName>
    <definedName name="CompPlusFanPwrHtgkW_at_OaDb47_RmDb70_Daikin_REYQ144">#REF!</definedName>
    <definedName name="CompPwrClgkW_at_OaDb95_RmWb67_Daikin_REYQ120">#REF!</definedName>
    <definedName name="CompPwrClgkW_at_OaDb95_RmWb67_Daikin_REYQ144">#REF!</definedName>
    <definedName name="CompPwrHtgkW_at_OaDb47_RmDb70_Daikin_REYQ120">#REF!</definedName>
    <definedName name="CompPwrHtgkW_at_OaDb47_RmDb70_Daikin_REYQ144">#REF!</definedName>
    <definedName name="dCoefClgCapFT_Norm_Daikin_REYQ120">#REF!</definedName>
    <definedName name="dCoefClgCapFT_Norm_Daikin_REYQ144">#REF!</definedName>
    <definedName name="dCoefClgCapFT_Orig_Daikin_REYQ120">#REF!</definedName>
    <definedName name="dCoefClgCapFT_Orig_Daikin_REYQ144">#REF!</definedName>
    <definedName name="dCoefClgEIRFT_Norm_Daikin_REYQ120">#REF!</definedName>
    <definedName name="dCoefClgEIRFT_Norm_Daikin_REYQ144">#REF!</definedName>
    <definedName name="dCoefClgEIRFT_Orig_Daikin_REYQ120">#REF!</definedName>
    <definedName name="dCoefClgEIRFT_Orig_Daikin_REYQ144">#REF!</definedName>
    <definedName name="dCoefClgEIRPLR_Norm_Daikin_REYQ120">#REF!</definedName>
    <definedName name="dCoefClgEIRPLR_Norm_Daikin_REYQ144">#REF!</definedName>
    <definedName name="dCoefClgEIRPLR_Orig_Daikin_REYQ120">#REF!</definedName>
    <definedName name="dCoefClgEIRPLR_Orig_Daikin_REYQ144">#REF!</definedName>
    <definedName name="dCoefHtgCapFT_Norm_Daikin_REYQ120">#REF!</definedName>
    <definedName name="dCoefHtgCapFT_Norm_Daikin_REYQ144">#REF!</definedName>
    <definedName name="dCoefHtgCapFT_Orig_Daikin_REYQ120">#REF!</definedName>
    <definedName name="dCoefHtgCapFT_Orig_Daikin_REYQ144">#REF!</definedName>
    <definedName name="dCoefHtgEIRFT_Norm_Daikin_REYQ120">#REF!</definedName>
    <definedName name="dCoefHtgEIRFT_Norm_Daikin_REYQ144">#REF!</definedName>
    <definedName name="dCoefHtgEIRFT_Orig_Daikin_REYQ120">#REF!</definedName>
    <definedName name="dCoefHtgEIRFT_Orig_Daikin_REYQ144">#REF!</definedName>
    <definedName name="dCoefHtgEIRPLR_Norm_Daikin_REYQ120">#REF!</definedName>
    <definedName name="dCoefHtgEIRPLR_Norm_Daikin_REYQ144">#REF!</definedName>
    <definedName name="dCoefHtgEIRPLR_Orig_Daikin_REYQ120">#REF!</definedName>
    <definedName name="dCoefHtgEIRPLR_Orig_Daikin_REYQ144">#REF!</definedName>
    <definedName name="eCoefClgCapFT_Norm_Daikin_REYQ120">#REF!</definedName>
    <definedName name="eCoefClgCapFT_Norm_Daikin_REYQ144">#REF!</definedName>
    <definedName name="eCoefClgCapFT_Orig_Daikin_REYQ120">#REF!</definedName>
    <definedName name="eCoefClgCapFT_Orig_Daikin_REYQ144">#REF!</definedName>
    <definedName name="eCoefClgEIRFT_Norm_Daikin_REYQ120">#REF!</definedName>
    <definedName name="eCoefClgEIRFT_Norm_Daikin_REYQ144">#REF!</definedName>
    <definedName name="eCoefClgEIRFT_Orig_Daikin_REYQ120">#REF!</definedName>
    <definedName name="eCoefClgEIRFT_Orig_Daikin_REYQ144">#REF!</definedName>
    <definedName name="eCoefHtgCapFT_Norm_Daikin_REYQ120">#REF!</definedName>
    <definedName name="eCoefHtgCapFT_Norm_Daikin_REYQ144">#REF!</definedName>
    <definedName name="eCoefHtgCapFT_Orig_Daikin_REYQ120">#REF!</definedName>
    <definedName name="eCoefHtgCapFT_Orig_Daikin_REYQ144">#REF!</definedName>
    <definedName name="eCoefHtgEIRFT_Norm_Daikin_REYQ120">#REF!</definedName>
    <definedName name="eCoefHtgEIRFT_Norm_Daikin_REYQ144">#REF!</definedName>
    <definedName name="eCoefHtgEIRFT_Orig_Daikin_REYQ120">#REF!</definedName>
    <definedName name="eCoefHtgEIRFT_Orig_Daikin_REYQ144">#REF!</definedName>
    <definedName name="fCoefClgCapFT_Norm_Daikin_REYQ120">#REF!</definedName>
    <definedName name="fCoefClgCapFT_Norm_Daikin_REYQ144">#REF!</definedName>
    <definedName name="fCoefClgCapFT_Orig_Daikin_REYQ120">#REF!</definedName>
    <definedName name="fCoefClgCapFT_Orig_Daikin_REYQ144">#REF!</definedName>
    <definedName name="fCoefClgEIRFT_Norm_Daikin_REYQ120">#REF!</definedName>
    <definedName name="fCoefClgEIRFT_Norm_Daikin_REYQ144">#REF!</definedName>
    <definedName name="fCoefClgEIRFT_Orig_Daikin_REYQ120">#REF!</definedName>
    <definedName name="fCoefClgEIRFT_Orig_Daikin_REYQ144">#REF!</definedName>
    <definedName name="fCoefHtgCapFT_Norm_Daikin_REYQ120">#REF!</definedName>
    <definedName name="fCoefHtgCapFT_Norm_Daikin_REYQ144">#REF!</definedName>
    <definedName name="fCoefHtgCapFT_Orig_Daikin_REYQ120">#REF!</definedName>
    <definedName name="fCoefHtgCapFT_Orig_Daikin_REYQ144">#REF!</definedName>
    <definedName name="fCoefHtgEIRFT_Norm_Daikin_REYQ120">#REF!</definedName>
    <definedName name="fCoefHtgEIRFT_Norm_Daikin_REYQ144">#REF!</definedName>
    <definedName name="fCoefHtgEIRFT_Orig_Daikin_REYQ120">#REF!</definedName>
    <definedName name="fCoefHtgEIRFT_Orig_Daikin_REYQ144">#REF!</definedName>
    <definedName name="FracClgCapEIR_at_OaDb95_RmWb67_Daikin_REYQ120">#REF!</definedName>
    <definedName name="FracClgCapEIR_at_OaDb95_RmWb67_Daikin_REYQ144">#REF!</definedName>
    <definedName name="FracClgEIRFT_at_OaDb95_RmWb67_Daikin_REYQ120">#REF!</definedName>
    <definedName name="FracClgEIRFT_at_OaDb95_RmWb67_Daikin_REYQ144">#REF!</definedName>
    <definedName name="FracClgEIRPLR_at_OaDb95_RmWb67_Daikin_REYQ120">#REF!</definedName>
    <definedName name="FracClgEIRPLR_at_OaDb95_RmWb67_Daikin_REYQ144">#REF!</definedName>
    <definedName name="FracHtgCapFT_at_Oadb47_RmDb70_Daikin_REYQ120">#REF!</definedName>
    <definedName name="FracHtgCapFT_at_Oadb47_RmDb70_Daikin_REYQ144">#REF!</definedName>
    <definedName name="FracHtgEIRFT_at_Oadb47_RmDb70_Daikin_REYQ120">#REF!</definedName>
    <definedName name="FracHtgEIRFT_at_Oadb47_RmDb70_Daikin_REYQ144">#REF!</definedName>
    <definedName name="FracHtgEIRPLR_at_OaDb47_RmDb70_Daikin_REYQ120">#REF!</definedName>
    <definedName name="FracHtgEIRPLR_at_OaDb47_RmDb70_Daikin_REYQ144">#REF!</definedName>
    <definedName name="OutsideFanPwrKw_Daikin_REYQ120">#REF!</definedName>
    <definedName name="OutsideFanPwrKw_Daikin_REYQ144">#REF!</definedName>
    <definedName name="_xlnm.Print_Area" localSheetId="0">'VRF Indoor Equip'!$A$1:$R$79</definedName>
    <definedName name="_xlnm.Print_Titles" localSheetId="0">'VRF Indoor Equip'!$1:$6</definedName>
    <definedName name="TCondEntMax_ClgEIRFT_Daikin_REYQ120">#REF!</definedName>
    <definedName name="TCondEntMax_ClgEIRFT_Daikin_REYQ144">#REF!</definedName>
    <definedName name="TCondEntMax_HtgCapFT_Daikin_REYQ120">#REF!</definedName>
    <definedName name="TCondEntMax_HtgCapFT_Daikin_REYQ144">#REF!</definedName>
    <definedName name="TCondEntMax_HtgEIRFT_Daikin_REYQ120">#REF!</definedName>
    <definedName name="TCondEntMax_HtgEIRFT_Daikin_REYQ144">#REF!</definedName>
    <definedName name="TCondEntMin_ClgCapFT_Daikin_REYQ120">#REF!</definedName>
    <definedName name="TCondEntMin_ClgCapFT_Daikin_REYQ144">#REF!</definedName>
    <definedName name="TCondEntMin_ClgEIRFT_Daikin_REYQ120">#REF!</definedName>
    <definedName name="TCondEntMin_ClgEIRFT_Daikin_REYQ144">#REF!</definedName>
    <definedName name="TCondEntMin_HtgCapFT_Daikin_REYQ120">#REF!</definedName>
    <definedName name="TCondEntMin_HtgCapFT_Daikin_REYQ144">#REF!</definedName>
    <definedName name="TCondEntMin_HtgEIRFT_Daikin_REYQ120">#REF!</definedName>
    <definedName name="TCondEntMin_HtgEIRFT_Daikin_REYQ144">#REF!</definedName>
    <definedName name="TEvapEntMax_ClgCapFT_Daikin_REYQ120">#REF!</definedName>
    <definedName name="TEvapEntMax_ClgCapFT_Daikin_REYQ144">#REF!</definedName>
    <definedName name="TEvapEntMax_ClgEIRFT_Daikin_REYQ120">#REF!</definedName>
    <definedName name="TEvapEntMax_ClgEIRFT_Daikin_REYQ144">#REF!</definedName>
    <definedName name="TEvapEntMax_HtgCapFT_Daikin_REYQ120">#REF!</definedName>
    <definedName name="TEvapEntMax_HtgCapFT_Daikin_REYQ144">#REF!</definedName>
    <definedName name="TEvapEntMax_HtgEIRFT_Daikin_REYQ120">#REF!</definedName>
    <definedName name="TEvapEntMax_HtgEIRFT_Daikin_REYQ144">#REF!</definedName>
    <definedName name="TEvapEntMin_ClgCapFT_Daikin_REYQ120">#REF!</definedName>
    <definedName name="TEvapEntMin_ClgCapFT_Daikin_REYQ144">#REF!</definedName>
    <definedName name="TEvapEntMin_ClgEIRFT_Daikin_REYQ120">#REF!</definedName>
    <definedName name="TEvapEntMin_ClgEIRFT_Daikin_REYQ144">#REF!</definedName>
    <definedName name="TEvapEntMin_HtgCapFT_Daikin_REYQ120">#REF!</definedName>
    <definedName name="TEvapEntMin_HtgCapFT_Daikin_REYQ144">#REF!</definedName>
    <definedName name="TEvapEntMin_HtgEIRFT_Daikin_REYQ120">#REF!</definedName>
    <definedName name="TEvapEntMin_HtgEIRFT_Daikin_REYQ144">#REF!</definedName>
    <definedName name="TinHtg1">#REF!</definedName>
    <definedName name="TinHtg2">#REF!</definedName>
    <definedName name="TinHtg3">#REF!</definedName>
    <definedName name="TinHtg4">#REF!</definedName>
    <definedName name="TinHtg5">#REF!</definedName>
    <definedName name="TinHtg6">#REF!</definedName>
    <definedName name="Tinside1">#REF!</definedName>
    <definedName name="Tinside2">#REF!</definedName>
    <definedName name="Tinside3">#REF!</definedName>
    <definedName name="Tinside4">#REF!</definedName>
    <definedName name="Tinside5">#REF!</definedName>
  </definedNames>
  <calcPr calcId="152511"/>
</workbook>
</file>

<file path=xl/calcChain.xml><?xml version="1.0" encoding="utf-8"?>
<calcChain xmlns="http://schemas.openxmlformats.org/spreadsheetml/2006/main">
  <c r="K76" i="1" l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P76" i="1" l="1"/>
  <c r="N76" i="1"/>
  <c r="M76" i="1"/>
  <c r="P75" i="1"/>
  <c r="N75" i="1"/>
  <c r="M75" i="1"/>
  <c r="P74" i="1"/>
  <c r="N74" i="1"/>
  <c r="M74" i="1"/>
  <c r="P73" i="1"/>
  <c r="N73" i="1"/>
  <c r="M73" i="1"/>
  <c r="P72" i="1"/>
  <c r="N72" i="1"/>
  <c r="M72" i="1"/>
  <c r="P71" i="1"/>
  <c r="N71" i="1"/>
  <c r="M71" i="1"/>
  <c r="P70" i="1"/>
  <c r="N70" i="1"/>
  <c r="M70" i="1"/>
  <c r="P69" i="1"/>
  <c r="N69" i="1"/>
  <c r="M69" i="1"/>
  <c r="P68" i="1"/>
  <c r="N68" i="1"/>
  <c r="M68" i="1"/>
  <c r="P67" i="1"/>
  <c r="N67" i="1"/>
  <c r="M67" i="1"/>
  <c r="P66" i="1"/>
  <c r="N66" i="1"/>
  <c r="M66" i="1"/>
  <c r="P65" i="1"/>
  <c r="N65" i="1"/>
  <c r="M65" i="1"/>
  <c r="P64" i="1"/>
  <c r="N64" i="1"/>
  <c r="M64" i="1"/>
  <c r="P63" i="1"/>
  <c r="N63" i="1"/>
  <c r="M63" i="1"/>
  <c r="P62" i="1"/>
  <c r="N62" i="1"/>
  <c r="M62" i="1"/>
  <c r="P61" i="1"/>
  <c r="N61" i="1"/>
  <c r="M61" i="1"/>
  <c r="P60" i="1"/>
  <c r="N60" i="1"/>
  <c r="M60" i="1"/>
  <c r="P59" i="1"/>
  <c r="N59" i="1"/>
  <c r="M59" i="1"/>
  <c r="P58" i="1"/>
  <c r="N58" i="1"/>
  <c r="M58" i="1"/>
  <c r="P57" i="1"/>
  <c r="N57" i="1"/>
  <c r="M57" i="1"/>
  <c r="P56" i="1"/>
  <c r="N56" i="1"/>
  <c r="M56" i="1"/>
  <c r="P55" i="1"/>
  <c r="N55" i="1"/>
  <c r="M55" i="1"/>
  <c r="P54" i="1"/>
  <c r="N54" i="1"/>
  <c r="M54" i="1"/>
  <c r="P53" i="1"/>
  <c r="N53" i="1"/>
  <c r="M53" i="1"/>
  <c r="P52" i="1"/>
  <c r="N52" i="1"/>
  <c r="M52" i="1"/>
  <c r="P51" i="1"/>
  <c r="N51" i="1"/>
  <c r="M51" i="1"/>
  <c r="P50" i="1"/>
  <c r="N50" i="1"/>
  <c r="M50" i="1"/>
  <c r="P49" i="1"/>
  <c r="N49" i="1"/>
  <c r="M49" i="1"/>
  <c r="P48" i="1"/>
  <c r="N48" i="1"/>
  <c r="M48" i="1"/>
  <c r="P47" i="1"/>
  <c r="N47" i="1"/>
  <c r="M47" i="1"/>
  <c r="P46" i="1"/>
  <c r="N46" i="1"/>
  <c r="M46" i="1"/>
  <c r="P45" i="1"/>
  <c r="N45" i="1"/>
  <c r="M45" i="1"/>
  <c r="P44" i="1"/>
  <c r="N44" i="1"/>
  <c r="M44" i="1"/>
  <c r="P43" i="1"/>
  <c r="N43" i="1"/>
  <c r="M43" i="1"/>
  <c r="P42" i="1"/>
  <c r="N42" i="1"/>
  <c r="M42" i="1"/>
  <c r="P41" i="1"/>
  <c r="N41" i="1"/>
  <c r="M41" i="1"/>
  <c r="P40" i="1"/>
  <c r="N40" i="1"/>
  <c r="M40" i="1"/>
  <c r="P39" i="1"/>
  <c r="N39" i="1"/>
  <c r="M39" i="1"/>
  <c r="P38" i="1"/>
  <c r="N38" i="1"/>
  <c r="M38" i="1"/>
  <c r="P37" i="1"/>
  <c r="N37" i="1"/>
  <c r="M37" i="1"/>
  <c r="P36" i="1"/>
  <c r="N36" i="1"/>
  <c r="M36" i="1"/>
  <c r="P35" i="1"/>
  <c r="N35" i="1"/>
  <c r="M35" i="1"/>
  <c r="P34" i="1"/>
  <c r="N34" i="1"/>
  <c r="M34" i="1"/>
  <c r="P33" i="1"/>
  <c r="N33" i="1"/>
  <c r="M33" i="1"/>
  <c r="P32" i="1"/>
  <c r="N32" i="1"/>
  <c r="M32" i="1"/>
  <c r="P31" i="1"/>
  <c r="N31" i="1"/>
  <c r="M31" i="1"/>
  <c r="P30" i="1"/>
  <c r="N30" i="1"/>
  <c r="M30" i="1"/>
  <c r="P29" i="1"/>
  <c r="N29" i="1"/>
  <c r="M29" i="1"/>
  <c r="P28" i="1"/>
  <c r="N28" i="1"/>
  <c r="M28" i="1"/>
  <c r="P27" i="1"/>
  <c r="N27" i="1"/>
  <c r="M27" i="1"/>
  <c r="P26" i="1"/>
  <c r="N26" i="1"/>
  <c r="M26" i="1"/>
  <c r="P25" i="1"/>
  <c r="N25" i="1"/>
  <c r="M25" i="1"/>
  <c r="P24" i="1"/>
  <c r="N24" i="1"/>
  <c r="M24" i="1"/>
  <c r="P23" i="1"/>
  <c r="N23" i="1"/>
  <c r="M23" i="1"/>
  <c r="P22" i="1"/>
  <c r="N22" i="1"/>
  <c r="M22" i="1"/>
  <c r="P21" i="1"/>
  <c r="N21" i="1"/>
  <c r="M21" i="1"/>
  <c r="P20" i="1"/>
  <c r="N20" i="1"/>
  <c r="M20" i="1"/>
  <c r="P19" i="1"/>
  <c r="N19" i="1"/>
  <c r="M19" i="1"/>
  <c r="P18" i="1"/>
  <c r="N18" i="1"/>
  <c r="M18" i="1"/>
  <c r="P17" i="1"/>
  <c r="N17" i="1"/>
  <c r="M17" i="1"/>
  <c r="P16" i="1"/>
  <c r="N16" i="1"/>
  <c r="M16" i="1"/>
  <c r="P15" i="1"/>
  <c r="N15" i="1"/>
  <c r="M15" i="1"/>
  <c r="P14" i="1"/>
  <c r="N14" i="1"/>
  <c r="M14" i="1"/>
  <c r="P13" i="1"/>
  <c r="N13" i="1"/>
  <c r="M13" i="1"/>
  <c r="P12" i="1"/>
  <c r="N12" i="1"/>
  <c r="M12" i="1"/>
  <c r="P11" i="1"/>
  <c r="N11" i="1"/>
  <c r="M11" i="1"/>
  <c r="P10" i="1"/>
  <c r="N10" i="1"/>
  <c r="M10" i="1"/>
  <c r="P9" i="1"/>
  <c r="N9" i="1"/>
  <c r="M9" i="1"/>
  <c r="P8" i="1"/>
  <c r="N8" i="1"/>
  <c r="M8" i="1"/>
  <c r="P7" i="1"/>
  <c r="N7" i="1"/>
  <c r="M7" i="1"/>
  <c r="N78" i="1" l="1"/>
  <c r="M78" i="1"/>
  <c r="P78" i="1"/>
</calcChain>
</file>

<file path=xl/sharedStrings.xml><?xml version="1.0" encoding="utf-8"?>
<sst xmlns="http://schemas.openxmlformats.org/spreadsheetml/2006/main" count="370" uniqueCount="95">
  <si>
    <t>INDOOR EQUIPMENT INPUTS</t>
  </si>
  <si>
    <t>Power Input</t>
  </si>
  <si>
    <t>Total Power</t>
  </si>
  <si>
    <t>Cooling</t>
  </si>
  <si>
    <t>Total Cooling</t>
  </si>
  <si>
    <t>Has</t>
  </si>
  <si>
    <t>Model</t>
  </si>
  <si>
    <t>Q'ty</t>
  </si>
  <si>
    <t>Heating</t>
  </si>
  <si>
    <t>Cooling Input</t>
  </si>
  <si>
    <t>Heating Input</t>
  </si>
  <si>
    <t>Capacity</t>
  </si>
  <si>
    <t>Auto Fan</t>
  </si>
  <si>
    <t>(KW)</t>
  </si>
  <si>
    <t>(MBH)</t>
  </si>
  <si>
    <t>Mode</t>
  </si>
  <si>
    <t>Ceiling Cassette</t>
  </si>
  <si>
    <t>PLFY-P08</t>
  </si>
  <si>
    <t>No</t>
  </si>
  <si>
    <t>4-Way (Small)</t>
  </si>
  <si>
    <t>PLFY-P12</t>
  </si>
  <si>
    <t>PLFY-P15</t>
  </si>
  <si>
    <t>Yes</t>
  </si>
  <si>
    <t>4-Way (Large)</t>
  </si>
  <si>
    <t>PLFY-P18</t>
  </si>
  <si>
    <t>PLFY-P24</t>
  </si>
  <si>
    <t>PLFY-P30</t>
  </si>
  <si>
    <t>PLFY-P36</t>
  </si>
  <si>
    <t>PMFY-P06</t>
  </si>
  <si>
    <t>1-Way</t>
  </si>
  <si>
    <t>PMFY-P08</t>
  </si>
  <si>
    <t>PMFY-P12</t>
  </si>
  <si>
    <t>PMFY-P15</t>
  </si>
  <si>
    <t>Ducted Low Profile</t>
  </si>
  <si>
    <t>PEFY-P06</t>
  </si>
  <si>
    <t>PEFY-P08</t>
  </si>
  <si>
    <t>PEFY-P12</t>
  </si>
  <si>
    <t>PEFY-P15</t>
  </si>
  <si>
    <t>PEFY-P18</t>
  </si>
  <si>
    <t>PEFY-P24</t>
  </si>
  <si>
    <t>Ducted Med Static</t>
  </si>
  <si>
    <t>PEFY-P27</t>
  </si>
  <si>
    <t>PEFY-P30</t>
  </si>
  <si>
    <t>PEFY-P36</t>
  </si>
  <si>
    <t>PEFY-P48</t>
  </si>
  <si>
    <t>PEFY-P54</t>
  </si>
  <si>
    <t>Ducted High Static</t>
  </si>
  <si>
    <t>PEFY-P72</t>
  </si>
  <si>
    <t>PEFY-P96</t>
  </si>
  <si>
    <t>Ducted Vertical Concealed</t>
  </si>
  <si>
    <t>PVFY-P12</t>
  </si>
  <si>
    <t>PVFY-P18</t>
  </si>
  <si>
    <t>PVFY-P24</t>
  </si>
  <si>
    <t>PVFY-P30</t>
  </si>
  <si>
    <t>PVFY-P36</t>
  </si>
  <si>
    <t>PVFY-P48</t>
  </si>
  <si>
    <t>PVFY-P54</t>
  </si>
  <si>
    <t>Ceiling Suspended</t>
  </si>
  <si>
    <t>PCFY-P15</t>
  </si>
  <si>
    <t>PCFY-P24</t>
  </si>
  <si>
    <t>PCFY-P30</t>
  </si>
  <si>
    <t>PCFY-P36</t>
  </si>
  <si>
    <t>Wall Mounted</t>
  </si>
  <si>
    <t>PKFY-P06</t>
  </si>
  <si>
    <t>PKFY-P08</t>
  </si>
  <si>
    <t>PKFY-P12</t>
  </si>
  <si>
    <t>PKFY-P15</t>
  </si>
  <si>
    <t>PKFY-P18</t>
  </si>
  <si>
    <t>PKFY-P24</t>
  </si>
  <si>
    <t>PKFY-P30</t>
  </si>
  <si>
    <t>Floor Standing Exposed</t>
  </si>
  <si>
    <t>PFFY-P06</t>
  </si>
  <si>
    <t>PFFY-P08</t>
  </si>
  <si>
    <t>PFFY-P12</t>
  </si>
  <si>
    <t>PFFY-P15</t>
  </si>
  <si>
    <t>PFFY-P18</t>
  </si>
  <si>
    <t>PFFY-P24</t>
  </si>
  <si>
    <t>Floor Mounted Concealed</t>
  </si>
  <si>
    <t>Totals:</t>
  </si>
  <si>
    <t>High</t>
  </si>
  <si>
    <t>Speed</t>
  </si>
  <si>
    <t>CFM</t>
  </si>
  <si>
    <t>N/A</t>
  </si>
  <si>
    <t>Motor</t>
  </si>
  <si>
    <t>Type</t>
  </si>
  <si>
    <t>Fan</t>
  </si>
  <si>
    <t>FC</t>
  </si>
  <si>
    <t>DC</t>
  </si>
  <si>
    <t>Speed ESP</t>
  </si>
  <si>
    <t>(inWG)</t>
  </si>
  <si>
    <t>REV #2, 6-28-18</t>
  </si>
  <si>
    <t>INDUCTION</t>
  </si>
  <si>
    <t>PEAK</t>
  </si>
  <si>
    <t>POWER RATE</t>
  </si>
  <si>
    <t>(Watts/CFM)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</si>
</sst>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.000"/>
    <numFmt numFmtId="165" formatCode="#,##0.000;[Red]\-#,##0.000"/>
  </numFmts>
  <fonts count="12">
    <font>
      <sz val="10"/>
      <name val="Arial"/>
    </font>
    <font>
      <b/>
      <u/>
      <sz val="2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ＭＳ Ｐゴシック"/>
      <family val="3"/>
      <charset val="128"/>
    </font>
    <font>
      <sz val="14"/>
      <name val="Arial"/>
      <family val="2"/>
    </font>
    <font>
      <b/>
      <sz val="14"/>
      <name val="Arial"/>
      <family val="2"/>
    </font>
    <font>
      <b/>
      <sz val="14"/>
      <color rgb="FFFF0000"/>
      <name val="Times New Roman"/>
      <family val="1"/>
    </font>
    <font>
      <b/>
      <sz val="12"/>
      <color rgb="FFFF000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5" fillId="0" borderId="0" applyFont="0" applyFill="0" applyBorder="0" applyAlignment="0" applyProtection="0"/>
    <xf numFmtId="0" fontId="5" fillId="0" borderId="0"/>
    <xf numFmtId="0" fontId="6" fillId="0" borderId="0">
      <alignment vertical="center"/>
    </xf>
  </cellStyleXfs>
  <cellXfs count="136">
    <xf numFmtId="0" fontId="0" fillId="0" borderId="0" xfId="0"/>
    <xf numFmtId="0" fontId="1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41" fontId="4" fillId="2" borderId="10" xfId="1" applyFont="1" applyFill="1" applyBorder="1" applyAlignment="1" applyProtection="1">
      <alignment horizontal="center"/>
    </xf>
    <xf numFmtId="165" fontId="4" fillId="2" borderId="10" xfId="1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41" fontId="4" fillId="2" borderId="13" xfId="1" applyFont="1" applyFill="1" applyBorder="1" applyAlignment="1" applyProtection="1">
      <alignment horizontal="center"/>
    </xf>
    <xf numFmtId="165" fontId="4" fillId="2" borderId="13" xfId="1" applyNumberFormat="1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1" fontId="3" fillId="3" borderId="7" xfId="1" applyNumberFormat="1" applyFont="1" applyFill="1" applyBorder="1" applyAlignment="1" applyProtection="1">
      <alignment horizontal="center"/>
      <protection locked="0"/>
    </xf>
    <xf numFmtId="2" fontId="3" fillId="2" borderId="7" xfId="1" applyNumberFormat="1" applyFont="1" applyFill="1" applyBorder="1" applyAlignment="1" applyProtection="1">
      <alignment horizontal="center"/>
    </xf>
    <xf numFmtId="2" fontId="3" fillId="2" borderId="7" xfId="0" applyNumberFormat="1" applyFont="1" applyFill="1" applyBorder="1" applyAlignment="1" applyProtection="1">
      <alignment horizontal="center"/>
    </xf>
    <xf numFmtId="38" fontId="4" fillId="2" borderId="9" xfId="0" applyNumberFormat="1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1" fontId="3" fillId="3" borderId="10" xfId="1" applyNumberFormat="1" applyFont="1" applyFill="1" applyBorder="1" applyAlignment="1" applyProtection="1">
      <alignment horizontal="center"/>
      <protection locked="0"/>
    </xf>
    <xf numFmtId="2" fontId="3" fillId="2" borderId="10" xfId="1" applyNumberFormat="1" applyFont="1" applyFill="1" applyBorder="1" applyAlignment="1" applyProtection="1">
      <alignment horizontal="center"/>
    </xf>
    <xf numFmtId="2" fontId="3" fillId="2" borderId="10" xfId="0" applyNumberFormat="1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left"/>
    </xf>
    <xf numFmtId="0" fontId="3" fillId="2" borderId="14" xfId="0" applyFont="1" applyFill="1" applyBorder="1" applyAlignment="1" applyProtection="1">
      <alignment horizontal="left"/>
    </xf>
    <xf numFmtId="1" fontId="3" fillId="3" borderId="14" xfId="1" applyNumberFormat="1" applyFont="1" applyFill="1" applyBorder="1" applyAlignment="1" applyProtection="1">
      <alignment horizontal="center"/>
      <protection locked="0"/>
    </xf>
    <xf numFmtId="2" fontId="3" fillId="2" borderId="14" xfId="1" applyNumberFormat="1" applyFont="1" applyFill="1" applyBorder="1" applyAlignment="1" applyProtection="1">
      <alignment horizontal="center"/>
    </xf>
    <xf numFmtId="2" fontId="3" fillId="2" borderId="14" xfId="0" applyNumberFormat="1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left"/>
    </xf>
    <xf numFmtId="2" fontId="3" fillId="2" borderId="16" xfId="1" applyNumberFormat="1" applyFont="1" applyFill="1" applyBorder="1" applyAlignment="1" applyProtection="1">
      <alignment horizontal="center"/>
    </xf>
    <xf numFmtId="2" fontId="3" fillId="2" borderId="16" xfId="0" applyNumberFormat="1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left"/>
    </xf>
    <xf numFmtId="38" fontId="4" fillId="2" borderId="12" xfId="0" applyNumberFormat="1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left"/>
    </xf>
    <xf numFmtId="1" fontId="3" fillId="3" borderId="13" xfId="1" applyNumberFormat="1" applyFont="1" applyFill="1" applyBorder="1" applyAlignment="1" applyProtection="1">
      <alignment horizontal="center"/>
      <protection locked="0"/>
    </xf>
    <xf numFmtId="2" fontId="3" fillId="2" borderId="13" xfId="1" applyNumberFormat="1" applyFont="1" applyFill="1" applyBorder="1" applyAlignment="1" applyProtection="1">
      <alignment horizontal="center"/>
    </xf>
    <xf numFmtId="2" fontId="3" fillId="2" borderId="13" xfId="0" applyNumberFormat="1" applyFont="1" applyFill="1" applyBorder="1" applyAlignment="1" applyProtection="1">
      <alignment horizontal="center"/>
    </xf>
    <xf numFmtId="0" fontId="3" fillId="2" borderId="7" xfId="0" applyFont="1" applyFill="1" applyBorder="1" applyProtection="1"/>
    <xf numFmtId="0" fontId="3" fillId="2" borderId="10" xfId="0" applyFont="1" applyFill="1" applyBorder="1" applyProtection="1"/>
    <xf numFmtId="0" fontId="4" fillId="2" borderId="17" xfId="0" applyFont="1" applyFill="1" applyBorder="1" applyAlignment="1" applyProtection="1">
      <alignment horizontal="left"/>
    </xf>
    <xf numFmtId="0" fontId="3" fillId="2" borderId="14" xfId="0" applyFont="1" applyFill="1" applyBorder="1" applyProtection="1"/>
    <xf numFmtId="0" fontId="4" fillId="2" borderId="18" xfId="0" applyFont="1" applyFill="1" applyBorder="1" applyAlignment="1" applyProtection="1">
      <alignment horizontal="left"/>
    </xf>
    <xf numFmtId="0" fontId="3" fillId="2" borderId="16" xfId="0" applyFont="1" applyFill="1" applyBorder="1" applyProtection="1"/>
    <xf numFmtId="1" fontId="3" fillId="3" borderId="16" xfId="1" applyNumberFormat="1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left"/>
    </xf>
    <xf numFmtId="0" fontId="3" fillId="2" borderId="13" xfId="0" applyFont="1" applyFill="1" applyBorder="1" applyProtection="1"/>
    <xf numFmtId="0" fontId="5" fillId="2" borderId="1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164" fontId="5" fillId="2" borderId="2" xfId="0" applyNumberFormat="1" applyFont="1" applyFill="1" applyBorder="1" applyProtection="1"/>
    <xf numFmtId="0" fontId="5" fillId="2" borderId="3" xfId="0" applyFont="1" applyFill="1" applyBorder="1" applyProtection="1"/>
    <xf numFmtId="0" fontId="5" fillId="0" borderId="0" xfId="0" applyFont="1" applyProtection="1"/>
    <xf numFmtId="0" fontId="5" fillId="2" borderId="4" xfId="0" applyFont="1" applyFill="1" applyBorder="1" applyProtection="1"/>
    <xf numFmtId="164" fontId="2" fillId="2" borderId="0" xfId="0" applyNumberFormat="1" applyFont="1" applyFill="1" applyBorder="1" applyAlignment="1" applyProtection="1">
      <alignment horizontal="center"/>
    </xf>
    <xf numFmtId="0" fontId="5" fillId="2" borderId="5" xfId="0" applyFont="1" applyFill="1" applyBorder="1" applyProtection="1"/>
    <xf numFmtId="164" fontId="4" fillId="2" borderId="7" xfId="0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3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10" xfId="1" applyNumberFormat="1" applyFont="1" applyFill="1" applyBorder="1" applyAlignment="1" applyProtection="1">
      <alignment horizontal="center"/>
    </xf>
    <xf numFmtId="164" fontId="3" fillId="2" borderId="14" xfId="1" applyNumberFormat="1" applyFont="1" applyFill="1" applyBorder="1" applyAlignment="1" applyProtection="1">
      <alignment horizontal="center"/>
    </xf>
    <xf numFmtId="164" fontId="3" fillId="2" borderId="16" xfId="1" applyNumberFormat="1" applyFont="1" applyFill="1" applyBorder="1" applyAlignment="1" applyProtection="1">
      <alignment horizontal="center"/>
    </xf>
    <xf numFmtId="164" fontId="3" fillId="2" borderId="13" xfId="1" applyNumberFormat="1" applyFont="1" applyFill="1" applyBorder="1" applyAlignment="1" applyProtection="1">
      <alignment horizontal="center"/>
    </xf>
    <xf numFmtId="0" fontId="5" fillId="4" borderId="19" xfId="0" applyFont="1" applyFill="1" applyBorder="1" applyAlignment="1" applyProtection="1">
      <alignment horizontal="center"/>
    </xf>
    <xf numFmtId="0" fontId="5" fillId="4" borderId="0" xfId="0" applyFont="1" applyFill="1" applyBorder="1" applyProtection="1"/>
    <xf numFmtId="164" fontId="5" fillId="4" borderId="0" xfId="0" applyNumberFormat="1" applyFont="1" applyFill="1" applyBorder="1" applyProtection="1"/>
    <xf numFmtId="0" fontId="5" fillId="2" borderId="22" xfId="0" applyFont="1" applyFill="1" applyBorder="1" applyProtection="1"/>
    <xf numFmtId="0" fontId="5" fillId="2" borderId="23" xfId="0" applyFont="1" applyFill="1" applyBorder="1" applyAlignment="1" applyProtection="1">
      <alignment horizontal="center"/>
    </xf>
    <xf numFmtId="0" fontId="5" fillId="2" borderId="23" xfId="0" applyFont="1" applyFill="1" applyBorder="1" applyProtection="1"/>
    <xf numFmtId="164" fontId="5" fillId="2" borderId="23" xfId="0" applyNumberFormat="1" applyFont="1" applyFill="1" applyBorder="1" applyProtection="1"/>
    <xf numFmtId="0" fontId="5" fillId="2" borderId="24" xfId="0" applyFont="1" applyFill="1" applyBorder="1" applyProtection="1"/>
    <xf numFmtId="0" fontId="5" fillId="0" borderId="0" xfId="0" applyFont="1" applyAlignment="1" applyProtection="1">
      <alignment horizontal="center"/>
    </xf>
    <xf numFmtId="164" fontId="5" fillId="0" borderId="0" xfId="0" applyNumberFormat="1" applyFont="1" applyProtection="1"/>
    <xf numFmtId="0" fontId="4" fillId="2" borderId="8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2" fontId="3" fillId="2" borderId="8" xfId="0" applyNumberFormat="1" applyFont="1" applyFill="1" applyBorder="1" applyAlignment="1" applyProtection="1">
      <alignment horizontal="center"/>
    </xf>
    <xf numFmtId="2" fontId="3" fillId="2" borderId="11" xfId="0" applyNumberFormat="1" applyFont="1" applyFill="1" applyBorder="1" applyAlignment="1" applyProtection="1">
      <alignment horizontal="center"/>
    </xf>
    <xf numFmtId="2" fontId="3" fillId="2" borderId="15" xfId="0" applyNumberFormat="1" applyFont="1" applyFill="1" applyBorder="1" applyAlignment="1" applyProtection="1">
      <alignment horizontal="center"/>
    </xf>
    <xf numFmtId="0" fontId="7" fillId="2" borderId="20" xfId="0" applyFont="1" applyFill="1" applyBorder="1" applyAlignment="1" applyProtection="1">
      <alignment horizontal="center"/>
    </xf>
    <xf numFmtId="2" fontId="8" fillId="2" borderId="14" xfId="0" applyNumberFormat="1" applyFont="1" applyFill="1" applyBorder="1" applyAlignment="1" applyProtection="1">
      <alignment horizontal="right"/>
      <protection hidden="1"/>
    </xf>
    <xf numFmtId="0" fontId="8" fillId="2" borderId="21" xfId="0" applyFont="1" applyFill="1" applyBorder="1" applyProtection="1"/>
    <xf numFmtId="164" fontId="8" fillId="2" borderId="21" xfId="0" applyNumberFormat="1" applyFont="1" applyFill="1" applyBorder="1" applyProtection="1"/>
    <xf numFmtId="2" fontId="8" fillId="2" borderId="21" xfId="0" applyNumberFormat="1" applyFont="1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horizontal="center"/>
    </xf>
    <xf numFmtId="41" fontId="4" fillId="5" borderId="10" xfId="1" applyFont="1" applyFill="1" applyBorder="1" applyAlignment="1" applyProtection="1">
      <alignment horizontal="center"/>
    </xf>
    <xf numFmtId="41" fontId="4" fillId="5" borderId="13" xfId="1" applyFont="1" applyFill="1" applyBorder="1" applyAlignment="1" applyProtection="1">
      <alignment horizontal="center"/>
    </xf>
    <xf numFmtId="1" fontId="3" fillId="5" borderId="7" xfId="1" applyNumberFormat="1" applyFont="1" applyFill="1" applyBorder="1" applyAlignment="1" applyProtection="1">
      <alignment horizontal="center"/>
      <protection locked="0"/>
    </xf>
    <xf numFmtId="1" fontId="3" fillId="5" borderId="10" xfId="1" applyNumberFormat="1" applyFont="1" applyFill="1" applyBorder="1" applyAlignment="1" applyProtection="1">
      <alignment horizontal="center"/>
      <protection locked="0"/>
    </xf>
    <xf numFmtId="1" fontId="3" fillId="5" borderId="14" xfId="1" applyNumberFormat="1" applyFont="1" applyFill="1" applyBorder="1" applyAlignment="1" applyProtection="1">
      <alignment horizontal="center"/>
      <protection locked="0"/>
    </xf>
    <xf numFmtId="1" fontId="3" fillId="5" borderId="13" xfId="1" applyNumberFormat="1" applyFont="1" applyFill="1" applyBorder="1" applyAlignment="1" applyProtection="1">
      <alignment horizontal="center"/>
      <protection locked="0"/>
    </xf>
    <xf numFmtId="1" fontId="3" fillId="5" borderId="16" xfId="1" applyNumberFormat="1" applyFont="1" applyFill="1" applyBorder="1" applyAlignment="1" applyProtection="1">
      <alignment horizontal="center"/>
      <protection locked="0"/>
    </xf>
    <xf numFmtId="2" fontId="5" fillId="2" borderId="2" xfId="0" applyNumberFormat="1" applyFont="1" applyFill="1" applyBorder="1" applyProtection="1"/>
    <xf numFmtId="2" fontId="2" fillId="2" borderId="0" xfId="0" applyNumberFormat="1" applyFont="1" applyFill="1" applyBorder="1" applyAlignment="1" applyProtection="1">
      <alignment horizontal="center"/>
    </xf>
    <xf numFmtId="2" fontId="4" fillId="5" borderId="7" xfId="0" applyNumberFormat="1" applyFont="1" applyFill="1" applyBorder="1" applyAlignment="1" applyProtection="1">
      <alignment horizontal="center"/>
    </xf>
    <xf numFmtId="2" fontId="4" fillId="5" borderId="10" xfId="1" applyNumberFormat="1" applyFont="1" applyFill="1" applyBorder="1" applyAlignment="1" applyProtection="1">
      <alignment horizontal="center"/>
    </xf>
    <xf numFmtId="2" fontId="4" fillId="5" borderId="13" xfId="1" applyNumberFormat="1" applyFont="1" applyFill="1" applyBorder="1" applyAlignment="1" applyProtection="1">
      <alignment horizontal="center"/>
    </xf>
    <xf numFmtId="2" fontId="3" fillId="5" borderId="7" xfId="1" applyNumberFormat="1" applyFont="1" applyFill="1" applyBorder="1" applyAlignment="1" applyProtection="1">
      <alignment horizontal="center"/>
      <protection locked="0"/>
    </xf>
    <xf numFmtId="2" fontId="3" fillId="5" borderId="10" xfId="1" applyNumberFormat="1" applyFont="1" applyFill="1" applyBorder="1" applyAlignment="1" applyProtection="1">
      <alignment horizontal="center"/>
      <protection locked="0"/>
    </xf>
    <xf numFmtId="2" fontId="3" fillId="5" borderId="14" xfId="1" applyNumberFormat="1" applyFont="1" applyFill="1" applyBorder="1" applyAlignment="1" applyProtection="1">
      <alignment horizontal="center"/>
      <protection locked="0"/>
    </xf>
    <xf numFmtId="2" fontId="3" fillId="5" borderId="13" xfId="1" applyNumberFormat="1" applyFont="1" applyFill="1" applyBorder="1" applyAlignment="1" applyProtection="1">
      <alignment horizontal="center"/>
      <protection locked="0"/>
    </xf>
    <xf numFmtId="2" fontId="3" fillId="5" borderId="16" xfId="1" applyNumberFormat="1" applyFont="1" applyFill="1" applyBorder="1" applyAlignment="1" applyProtection="1">
      <alignment horizontal="center"/>
      <protection locked="0"/>
    </xf>
    <xf numFmtId="2" fontId="5" fillId="4" borderId="0" xfId="0" applyNumberFormat="1" applyFont="1" applyFill="1" applyBorder="1" applyProtection="1"/>
    <xf numFmtId="2" fontId="8" fillId="2" borderId="21" xfId="0" applyNumberFormat="1" applyFont="1" applyFill="1" applyBorder="1" applyProtection="1"/>
    <xf numFmtId="2" fontId="5" fillId="2" borderId="23" xfId="0" applyNumberFormat="1" applyFont="1" applyFill="1" applyBorder="1" applyProtection="1"/>
    <xf numFmtId="2" fontId="5" fillId="0" borderId="0" xfId="0" applyNumberFormat="1" applyFont="1" applyProtection="1"/>
    <xf numFmtId="0" fontId="9" fillId="6" borderId="25" xfId="0" applyFont="1" applyFill="1" applyBorder="1" applyAlignment="1" applyProtection="1">
      <alignment horizontal="center" vertical="center"/>
    </xf>
    <xf numFmtId="0" fontId="9" fillId="6" borderId="26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/>
    </xf>
    <xf numFmtId="165" fontId="4" fillId="2" borderId="9" xfId="1" applyNumberFormat="1" applyFont="1" applyFill="1" applyBorder="1" applyAlignment="1" applyProtection="1">
      <alignment horizontal="center"/>
    </xf>
    <xf numFmtId="165" fontId="4" fillId="2" borderId="12" xfId="1" applyNumberFormat="1" applyFont="1" applyFill="1" applyBorder="1" applyAlignment="1" applyProtection="1">
      <alignment horizontal="center"/>
    </xf>
    <xf numFmtId="2" fontId="3" fillId="2" borderId="6" xfId="1" applyNumberFormat="1" applyFont="1" applyFill="1" applyBorder="1" applyAlignment="1" applyProtection="1">
      <alignment horizontal="center"/>
    </xf>
    <xf numFmtId="2" fontId="3" fillId="2" borderId="9" xfId="1" applyNumberFormat="1" applyFont="1" applyFill="1" applyBorder="1" applyAlignment="1" applyProtection="1">
      <alignment horizontal="center"/>
    </xf>
    <xf numFmtId="2" fontId="3" fillId="2" borderId="17" xfId="1" applyNumberFormat="1" applyFont="1" applyFill="1" applyBorder="1" applyAlignment="1" applyProtection="1">
      <alignment horizontal="center"/>
    </xf>
    <xf numFmtId="2" fontId="3" fillId="2" borderId="18" xfId="1" applyNumberFormat="1" applyFont="1" applyFill="1" applyBorder="1" applyAlignment="1" applyProtection="1">
      <alignment horizontal="center"/>
    </xf>
    <xf numFmtId="2" fontId="3" fillId="2" borderId="12" xfId="1" applyNumberFormat="1" applyFont="1" applyFill="1" applyBorder="1" applyAlignment="1" applyProtection="1">
      <alignment horizontal="center"/>
    </xf>
    <xf numFmtId="2" fontId="4" fillId="7" borderId="32" xfId="0" applyNumberFormat="1" applyFont="1" applyFill="1" applyBorder="1" applyAlignment="1" applyProtection="1">
      <alignment horizontal="center"/>
    </xf>
    <xf numFmtId="2" fontId="4" fillId="7" borderId="33" xfId="1" applyNumberFormat="1" applyFont="1" applyFill="1" applyBorder="1" applyAlignment="1" applyProtection="1">
      <alignment horizontal="center"/>
    </xf>
    <xf numFmtId="2" fontId="4" fillId="7" borderId="34" xfId="1" applyNumberFormat="1" applyFont="1" applyFill="1" applyBorder="1" applyAlignment="1" applyProtection="1">
      <alignment horizontal="center"/>
    </xf>
    <xf numFmtId="2" fontId="3" fillId="7" borderId="32" xfId="1" applyNumberFormat="1" applyFont="1" applyFill="1" applyBorder="1" applyAlignment="1" applyProtection="1">
      <alignment horizontal="center"/>
      <protection locked="0"/>
    </xf>
    <xf numFmtId="2" fontId="3" fillId="7" borderId="33" xfId="1" applyNumberFormat="1" applyFont="1" applyFill="1" applyBorder="1" applyAlignment="1" applyProtection="1">
      <alignment horizontal="center"/>
      <protection locked="0"/>
    </xf>
    <xf numFmtId="2" fontId="3" fillId="7" borderId="35" xfId="1" applyNumberFormat="1" applyFont="1" applyFill="1" applyBorder="1" applyAlignment="1" applyProtection="1">
      <alignment horizontal="center"/>
      <protection locked="0"/>
    </xf>
    <xf numFmtId="2" fontId="3" fillId="7" borderId="36" xfId="1" applyNumberFormat="1" applyFont="1" applyFill="1" applyBorder="1" applyAlignment="1" applyProtection="1">
      <alignment horizontal="center"/>
      <protection locked="0"/>
    </xf>
    <xf numFmtId="2" fontId="3" fillId="7" borderId="34" xfId="1" applyNumberFormat="1" applyFont="1" applyFill="1" applyBorder="1" applyAlignment="1" applyProtection="1">
      <alignment horizontal="center"/>
      <protection locked="0"/>
    </xf>
    <xf numFmtId="164" fontId="10" fillId="5" borderId="27" xfId="0" applyNumberFormat="1" applyFont="1" applyFill="1" applyBorder="1" applyAlignment="1" applyProtection="1">
      <alignment horizontal="center"/>
    </xf>
    <xf numFmtId="164" fontId="10" fillId="5" borderId="28" xfId="1" applyNumberFormat="1" applyFont="1" applyFill="1" applyBorder="1" applyAlignment="1" applyProtection="1">
      <alignment horizontal="center"/>
    </xf>
    <xf numFmtId="164" fontId="10" fillId="5" borderId="29" xfId="1" applyNumberFormat="1" applyFont="1" applyFill="1" applyBorder="1" applyAlignment="1" applyProtection="1">
      <alignment horizontal="center"/>
    </xf>
    <xf numFmtId="164" fontId="10" fillId="5" borderId="27" xfId="1" applyNumberFormat="1" applyFont="1" applyFill="1" applyBorder="1" applyAlignment="1" applyProtection="1">
      <alignment horizontal="center"/>
      <protection locked="0"/>
    </xf>
    <xf numFmtId="164" fontId="10" fillId="5" borderId="28" xfId="1" applyNumberFormat="1" applyFont="1" applyFill="1" applyBorder="1" applyAlignment="1" applyProtection="1">
      <alignment horizontal="center"/>
      <protection locked="0"/>
    </xf>
    <xf numFmtId="164" fontId="10" fillId="5" borderId="30" xfId="1" applyNumberFormat="1" applyFont="1" applyFill="1" applyBorder="1" applyAlignment="1" applyProtection="1">
      <alignment horizontal="center"/>
      <protection locked="0"/>
    </xf>
    <xf numFmtId="164" fontId="10" fillId="5" borderId="29" xfId="1" applyNumberFormat="1" applyFont="1" applyFill="1" applyBorder="1" applyAlignment="1" applyProtection="1">
      <alignment horizontal="center"/>
      <protection locked="0"/>
    </xf>
    <xf numFmtId="164" fontId="10" fillId="5" borderId="31" xfId="1" applyNumberFormat="1" applyFont="1" applyFill="1" applyBorder="1" applyAlignment="1" applyProtection="1">
      <alignment horizontal="center"/>
      <protection locked="0"/>
    </xf>
    <xf numFmtId="1" fontId="11" fillId="5" borderId="16" xfId="1" applyNumberFormat="1" applyFont="1" applyFill="1" applyBorder="1" applyAlignment="1" applyProtection="1">
      <alignment horizontal="center"/>
      <protection locked="0"/>
    </xf>
    <xf numFmtId="1" fontId="11" fillId="5" borderId="10" xfId="1" applyNumberFormat="1" applyFont="1" applyFill="1" applyBorder="1" applyAlignment="1" applyProtection="1">
      <alignment horizontal="center"/>
      <protection locked="0"/>
    </xf>
    <xf numFmtId="1" fontId="11" fillId="5" borderId="13" xfId="1" applyNumberFormat="1" applyFont="1" applyFill="1" applyBorder="1" applyAlignment="1" applyProtection="1">
      <alignment horizontal="center"/>
      <protection locked="0"/>
    </xf>
    <xf numFmtId="1" fontId="11" fillId="5" borderId="7" xfId="1" applyNumberFormat="1" applyFont="1" applyFill="1" applyBorder="1" applyAlignment="1" applyProtection="1">
      <alignment horizontal="center"/>
      <protection locked="0"/>
    </xf>
    <xf numFmtId="1" fontId="11" fillId="5" borderId="14" xfId="1" applyNumberFormat="1" applyFont="1" applyFill="1" applyBorder="1" applyAlignment="1" applyProtection="1">
      <alignment horizontal="center"/>
      <protection locked="0"/>
    </xf>
  </cellXfs>
  <cellStyles count="4">
    <cellStyle name="Comma [0]" xfId="1" builtinId="6"/>
    <cellStyle name="Normal" xfId="0" builtinId="0"/>
    <cellStyle name="Normal 2" xfId="2"/>
    <cellStyle name="標準_R2配管長補正最終版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abSelected="1" zoomScale="85" zoomScaleNormal="85" workbookViewId="0">
      <pane xSplit="8" ySplit="6" topLeftCell="I7" activePane="bottomRight" state="frozen"/>
      <selection activeCell="M27" sqref="M27"/>
      <selection pane="topRight" activeCell="M27" sqref="M27"/>
      <selection pane="bottomLeft" activeCell="M27" sqref="M27"/>
      <selection pane="bottomRight" activeCell="T15" sqref="T15"/>
    </sheetView>
  </sheetViews>
  <sheetFormatPr defaultRowHeight="12.75"/>
  <cols>
    <col min="1" max="1" width="2.28515625" style="51" customWidth="1"/>
    <col min="2" max="2" width="41" style="71" customWidth="1"/>
    <col min="3" max="3" width="21.5703125" style="51" customWidth="1"/>
    <col min="4" max="4" width="9.42578125" style="51" customWidth="1"/>
    <col min="5" max="5" width="15.85546875" style="104" customWidth="1"/>
    <col min="6" max="6" width="10.42578125" style="51" customWidth="1"/>
    <col min="7" max="7" width="20.140625" style="51" customWidth="1"/>
    <col min="8" max="8" width="7.7109375" style="51" customWidth="1"/>
    <col min="9" max="9" width="18.140625" style="72" customWidth="1"/>
    <col min="10" max="11" width="17.140625" style="72" customWidth="1"/>
    <col min="12" max="12" width="2.140625" style="104" customWidth="1"/>
    <col min="13" max="14" width="19.5703125" style="51" customWidth="1"/>
    <col min="15" max="15" width="17.7109375" style="51" customWidth="1"/>
    <col min="16" max="16" width="21" style="51" customWidth="1"/>
    <col min="17" max="17" width="16.5703125" style="51" customWidth="1"/>
    <col min="18" max="18" width="3.140625" style="51" customWidth="1"/>
    <col min="19" max="16384" width="9.140625" style="51"/>
  </cols>
  <sheetData>
    <row r="1" spans="1:18" ht="9.75" customHeight="1" thickTop="1" thickBot="1">
      <c r="A1" s="46"/>
      <c r="B1" s="47"/>
      <c r="C1" s="48"/>
      <c r="D1" s="48"/>
      <c r="E1" s="91"/>
      <c r="F1" s="48"/>
      <c r="G1" s="48"/>
      <c r="H1" s="48"/>
      <c r="I1" s="49"/>
      <c r="J1" s="49"/>
      <c r="K1" s="49"/>
      <c r="L1" s="91"/>
      <c r="M1" s="48"/>
      <c r="N1" s="48"/>
      <c r="O1" s="48"/>
      <c r="P1" s="48"/>
      <c r="Q1" s="48"/>
      <c r="R1" s="50"/>
    </row>
    <row r="2" spans="1:18" ht="29.25" thickTop="1" thickBot="1">
      <c r="A2" s="52"/>
      <c r="B2" s="1" t="s">
        <v>0</v>
      </c>
      <c r="C2" s="2"/>
      <c r="D2" s="105" t="s">
        <v>90</v>
      </c>
      <c r="E2" s="106"/>
      <c r="F2" s="2"/>
      <c r="G2" s="2"/>
      <c r="H2" s="2"/>
      <c r="I2" s="53"/>
      <c r="J2" s="53"/>
      <c r="K2" s="53"/>
      <c r="L2" s="2"/>
      <c r="M2" s="2"/>
      <c r="N2" s="2"/>
      <c r="O2" s="2"/>
      <c r="P2" s="2"/>
      <c r="Q2" s="2"/>
      <c r="R2" s="54"/>
    </row>
    <row r="3" spans="1:18" ht="13.5" customHeight="1" thickTop="1" thickBot="1">
      <c r="A3" s="52"/>
      <c r="B3" s="1"/>
      <c r="C3" s="2"/>
      <c r="D3" s="2"/>
      <c r="E3" s="92"/>
      <c r="F3" s="2"/>
      <c r="G3" s="2"/>
      <c r="H3" s="2"/>
      <c r="I3" s="53"/>
      <c r="J3" s="53"/>
      <c r="K3" s="53"/>
      <c r="L3" s="92"/>
      <c r="M3" s="2"/>
      <c r="N3" s="2"/>
      <c r="O3" s="2"/>
      <c r="P3" s="2"/>
      <c r="Q3" s="2"/>
      <c r="R3" s="54"/>
    </row>
    <row r="4" spans="1:18" ht="16.5" customHeight="1" thickTop="1">
      <c r="A4" s="52"/>
      <c r="B4" s="3"/>
      <c r="C4" s="4"/>
      <c r="D4" s="83" t="s">
        <v>79</v>
      </c>
      <c r="E4" s="93" t="s">
        <v>79</v>
      </c>
      <c r="F4" s="83" t="s">
        <v>85</v>
      </c>
      <c r="G4" s="83" t="s">
        <v>83</v>
      </c>
      <c r="H4" s="4"/>
      <c r="I4" s="55" t="s">
        <v>1</v>
      </c>
      <c r="J4" s="55" t="s">
        <v>1</v>
      </c>
      <c r="K4" s="123" t="s">
        <v>92</v>
      </c>
      <c r="L4" s="115"/>
      <c r="M4" s="107" t="s">
        <v>2</v>
      </c>
      <c r="N4" s="4" t="s">
        <v>2</v>
      </c>
      <c r="O4" s="4" t="s">
        <v>3</v>
      </c>
      <c r="P4" s="4" t="s">
        <v>4</v>
      </c>
      <c r="Q4" s="73" t="s">
        <v>5</v>
      </c>
      <c r="R4" s="54"/>
    </row>
    <row r="5" spans="1:18" ht="15.75">
      <c r="A5" s="52"/>
      <c r="B5" s="5"/>
      <c r="C5" s="6" t="s">
        <v>6</v>
      </c>
      <c r="D5" s="84" t="s">
        <v>80</v>
      </c>
      <c r="E5" s="94" t="s">
        <v>88</v>
      </c>
      <c r="F5" s="84" t="s">
        <v>84</v>
      </c>
      <c r="G5" s="84" t="s">
        <v>84</v>
      </c>
      <c r="H5" s="7" t="s">
        <v>7</v>
      </c>
      <c r="I5" s="56" t="s">
        <v>3</v>
      </c>
      <c r="J5" s="56" t="s">
        <v>8</v>
      </c>
      <c r="K5" s="124" t="s">
        <v>93</v>
      </c>
      <c r="L5" s="116"/>
      <c r="M5" s="108" t="s">
        <v>9</v>
      </c>
      <c r="N5" s="8" t="s">
        <v>10</v>
      </c>
      <c r="O5" s="6" t="s">
        <v>11</v>
      </c>
      <c r="P5" s="6" t="s">
        <v>11</v>
      </c>
      <c r="Q5" s="74" t="s">
        <v>12</v>
      </c>
      <c r="R5" s="54"/>
    </row>
    <row r="6" spans="1:18" ht="16.5" thickBot="1">
      <c r="A6" s="52"/>
      <c r="B6" s="9"/>
      <c r="C6" s="10"/>
      <c r="D6" s="85" t="s">
        <v>81</v>
      </c>
      <c r="E6" s="95" t="s">
        <v>89</v>
      </c>
      <c r="F6" s="85"/>
      <c r="G6" s="85"/>
      <c r="H6" s="11"/>
      <c r="I6" s="57" t="s">
        <v>13</v>
      </c>
      <c r="J6" s="57" t="s">
        <v>13</v>
      </c>
      <c r="K6" s="125" t="s">
        <v>94</v>
      </c>
      <c r="L6" s="117"/>
      <c r="M6" s="109" t="s">
        <v>13</v>
      </c>
      <c r="N6" s="12" t="s">
        <v>13</v>
      </c>
      <c r="O6" s="10" t="s">
        <v>14</v>
      </c>
      <c r="P6" s="10" t="s">
        <v>14</v>
      </c>
      <c r="Q6" s="74" t="s">
        <v>15</v>
      </c>
      <c r="R6" s="54"/>
    </row>
    <row r="7" spans="1:18" ht="16.5" thickTop="1">
      <c r="A7" s="52"/>
      <c r="B7" s="13" t="s">
        <v>16</v>
      </c>
      <c r="C7" s="14" t="s">
        <v>17</v>
      </c>
      <c r="D7" s="86">
        <v>350</v>
      </c>
      <c r="E7" s="96" t="s">
        <v>82</v>
      </c>
      <c r="F7" s="86" t="s">
        <v>86</v>
      </c>
      <c r="G7" s="86" t="s">
        <v>87</v>
      </c>
      <c r="H7" s="15"/>
      <c r="I7" s="58">
        <v>0.05</v>
      </c>
      <c r="J7" s="58">
        <v>0.05</v>
      </c>
      <c r="K7" s="126">
        <f>MAX(I7:J7)*1000/D7</f>
        <v>0.14285714285714285</v>
      </c>
      <c r="L7" s="118"/>
      <c r="M7" s="110">
        <f t="shared" ref="M7:M76" si="0">H7*I7</f>
        <v>0</v>
      </c>
      <c r="N7" s="16">
        <f>H7*J7</f>
        <v>0</v>
      </c>
      <c r="O7" s="17">
        <v>8</v>
      </c>
      <c r="P7" s="17">
        <f>H7*O7</f>
        <v>0</v>
      </c>
      <c r="Q7" s="75" t="s">
        <v>18</v>
      </c>
      <c r="R7" s="54"/>
    </row>
    <row r="8" spans="1:18" ht="15.75">
      <c r="A8" s="52"/>
      <c r="B8" s="18" t="s">
        <v>19</v>
      </c>
      <c r="C8" s="19" t="s">
        <v>20</v>
      </c>
      <c r="D8" s="87">
        <v>390</v>
      </c>
      <c r="E8" s="97" t="s">
        <v>82</v>
      </c>
      <c r="F8" s="87" t="s">
        <v>86</v>
      </c>
      <c r="G8" s="87" t="s">
        <v>87</v>
      </c>
      <c r="H8" s="20"/>
      <c r="I8" s="59">
        <v>0.05</v>
      </c>
      <c r="J8" s="59">
        <v>0.05</v>
      </c>
      <c r="K8" s="127">
        <f t="shared" ref="K8:K71" si="1">MAX(I8:J8)*1000/D8</f>
        <v>0.12820512820512819</v>
      </c>
      <c r="L8" s="119"/>
      <c r="M8" s="111">
        <f t="shared" si="0"/>
        <v>0</v>
      </c>
      <c r="N8" s="21">
        <f>H8*J8</f>
        <v>0</v>
      </c>
      <c r="O8" s="22">
        <v>12</v>
      </c>
      <c r="P8" s="22">
        <f>H8*O8</f>
        <v>0</v>
      </c>
      <c r="Q8" s="76" t="s">
        <v>18</v>
      </c>
      <c r="R8" s="54"/>
    </row>
    <row r="9" spans="1:18" ht="16.5" thickBot="1">
      <c r="A9" s="52"/>
      <c r="B9" s="23"/>
      <c r="C9" s="24" t="s">
        <v>21</v>
      </c>
      <c r="D9" s="88">
        <v>390</v>
      </c>
      <c r="E9" s="98" t="s">
        <v>82</v>
      </c>
      <c r="F9" s="88" t="s">
        <v>86</v>
      </c>
      <c r="G9" s="88" t="s">
        <v>87</v>
      </c>
      <c r="H9" s="25"/>
      <c r="I9" s="60">
        <v>0.06</v>
      </c>
      <c r="J9" s="60">
        <v>0.06</v>
      </c>
      <c r="K9" s="128">
        <f t="shared" si="1"/>
        <v>0.15384615384615385</v>
      </c>
      <c r="L9" s="120"/>
      <c r="M9" s="112">
        <f t="shared" si="0"/>
        <v>0</v>
      </c>
      <c r="N9" s="26">
        <f>H9*J9</f>
        <v>0</v>
      </c>
      <c r="O9" s="27">
        <v>15</v>
      </c>
      <c r="P9" s="27">
        <f>H9*O9</f>
        <v>0</v>
      </c>
      <c r="Q9" s="77" t="s">
        <v>18</v>
      </c>
      <c r="R9" s="54"/>
    </row>
    <row r="10" spans="1:18" ht="16.5" thickTop="1">
      <c r="A10" s="52"/>
      <c r="B10" s="13" t="s">
        <v>16</v>
      </c>
      <c r="C10" s="28" t="s">
        <v>20</v>
      </c>
      <c r="D10" s="86">
        <v>494</v>
      </c>
      <c r="E10" s="96" t="s">
        <v>82</v>
      </c>
      <c r="F10" s="86" t="s">
        <v>86</v>
      </c>
      <c r="G10" s="86" t="s">
        <v>87</v>
      </c>
      <c r="H10" s="15"/>
      <c r="I10" s="61">
        <v>0.03</v>
      </c>
      <c r="J10" s="61">
        <v>0.2</v>
      </c>
      <c r="K10" s="126">
        <f t="shared" si="1"/>
        <v>0.40485829959514169</v>
      </c>
      <c r="L10" s="121"/>
      <c r="M10" s="113">
        <f t="shared" si="0"/>
        <v>0</v>
      </c>
      <c r="N10" s="29">
        <f>H10*J10</f>
        <v>0</v>
      </c>
      <c r="O10" s="30">
        <v>12</v>
      </c>
      <c r="P10" s="30">
        <f>H10*O10</f>
        <v>0</v>
      </c>
      <c r="Q10" s="76" t="s">
        <v>22</v>
      </c>
      <c r="R10" s="54"/>
    </row>
    <row r="11" spans="1:18" ht="15.75">
      <c r="A11" s="52"/>
      <c r="B11" s="31" t="s">
        <v>23</v>
      </c>
      <c r="C11" s="19" t="s">
        <v>21</v>
      </c>
      <c r="D11" s="87">
        <v>565</v>
      </c>
      <c r="E11" s="97" t="s">
        <v>82</v>
      </c>
      <c r="F11" s="87" t="s">
        <v>86</v>
      </c>
      <c r="G11" s="87" t="s">
        <v>87</v>
      </c>
      <c r="H11" s="20"/>
      <c r="I11" s="59">
        <v>0.04</v>
      </c>
      <c r="J11" s="59">
        <v>0.03</v>
      </c>
      <c r="K11" s="127">
        <f t="shared" si="1"/>
        <v>7.0796460176991149E-2</v>
      </c>
      <c r="L11" s="119"/>
      <c r="M11" s="111">
        <f t="shared" si="0"/>
        <v>0</v>
      </c>
      <c r="N11" s="21">
        <f>H11*J11</f>
        <v>0</v>
      </c>
      <c r="O11" s="22">
        <v>15</v>
      </c>
      <c r="P11" s="22">
        <f>H11*O11</f>
        <v>0</v>
      </c>
      <c r="Q11" s="76" t="s">
        <v>22</v>
      </c>
      <c r="R11" s="54"/>
    </row>
    <row r="12" spans="1:18" ht="15.75">
      <c r="A12" s="52"/>
      <c r="B12" s="23"/>
      <c r="C12" s="19" t="s">
        <v>24</v>
      </c>
      <c r="D12" s="87">
        <v>636</v>
      </c>
      <c r="E12" s="97" t="s">
        <v>82</v>
      </c>
      <c r="F12" s="87" t="s">
        <v>86</v>
      </c>
      <c r="G12" s="87" t="s">
        <v>87</v>
      </c>
      <c r="H12" s="20"/>
      <c r="I12" s="59">
        <v>0.05</v>
      </c>
      <c r="J12" s="59">
        <v>0.04</v>
      </c>
      <c r="K12" s="127">
        <f t="shared" si="1"/>
        <v>7.8616352201257858E-2</v>
      </c>
      <c r="L12" s="119"/>
      <c r="M12" s="111">
        <f t="shared" si="0"/>
        <v>0</v>
      </c>
      <c r="N12" s="21">
        <f>H12*J12</f>
        <v>0</v>
      </c>
      <c r="O12" s="22">
        <v>18</v>
      </c>
      <c r="P12" s="22">
        <f>H12*O12</f>
        <v>0</v>
      </c>
      <c r="Q12" s="76" t="s">
        <v>22</v>
      </c>
      <c r="R12" s="54"/>
    </row>
    <row r="13" spans="1:18" ht="15.75">
      <c r="A13" s="52"/>
      <c r="B13" s="23"/>
      <c r="C13" s="19" t="s">
        <v>25</v>
      </c>
      <c r="D13" s="87">
        <v>706</v>
      </c>
      <c r="E13" s="97" t="s">
        <v>82</v>
      </c>
      <c r="F13" s="87" t="s">
        <v>86</v>
      </c>
      <c r="G13" s="87" t="s">
        <v>87</v>
      </c>
      <c r="H13" s="20"/>
      <c r="I13" s="59">
        <v>0.06</v>
      </c>
      <c r="J13" s="59">
        <v>0.05</v>
      </c>
      <c r="K13" s="127">
        <f t="shared" si="1"/>
        <v>8.4985835694050993E-2</v>
      </c>
      <c r="L13" s="119"/>
      <c r="M13" s="111">
        <f t="shared" si="0"/>
        <v>0</v>
      </c>
      <c r="N13" s="21">
        <f>H13*J13</f>
        <v>0</v>
      </c>
      <c r="O13" s="22">
        <v>24</v>
      </c>
      <c r="P13" s="22">
        <f>H13*O13</f>
        <v>0</v>
      </c>
      <c r="Q13" s="76" t="s">
        <v>22</v>
      </c>
      <c r="R13" s="54"/>
    </row>
    <row r="14" spans="1:18" ht="15.75">
      <c r="A14" s="52"/>
      <c r="B14" s="31"/>
      <c r="C14" s="19" t="s">
        <v>26</v>
      </c>
      <c r="D14" s="87">
        <v>777</v>
      </c>
      <c r="E14" s="97" t="s">
        <v>82</v>
      </c>
      <c r="F14" s="87" t="s">
        <v>86</v>
      </c>
      <c r="G14" s="87" t="s">
        <v>87</v>
      </c>
      <c r="H14" s="20"/>
      <c r="I14" s="59">
        <v>7.0000000000000007E-2</v>
      </c>
      <c r="J14" s="59">
        <v>0.06</v>
      </c>
      <c r="K14" s="127">
        <f t="shared" si="1"/>
        <v>9.0090090090090086E-2</v>
      </c>
      <c r="L14" s="119"/>
      <c r="M14" s="111">
        <f t="shared" si="0"/>
        <v>0</v>
      </c>
      <c r="N14" s="21">
        <f>H14*J14</f>
        <v>0</v>
      </c>
      <c r="O14" s="22">
        <v>30</v>
      </c>
      <c r="P14" s="22">
        <f>H14*O14</f>
        <v>0</v>
      </c>
      <c r="Q14" s="76" t="s">
        <v>22</v>
      </c>
      <c r="R14" s="54"/>
    </row>
    <row r="15" spans="1:18" ht="16.5" thickBot="1">
      <c r="A15" s="52"/>
      <c r="B15" s="32"/>
      <c r="C15" s="33" t="s">
        <v>27</v>
      </c>
      <c r="D15" s="89">
        <v>1059</v>
      </c>
      <c r="E15" s="99" t="s">
        <v>82</v>
      </c>
      <c r="F15" s="89" t="s">
        <v>86</v>
      </c>
      <c r="G15" s="89" t="s">
        <v>87</v>
      </c>
      <c r="H15" s="34"/>
      <c r="I15" s="62">
        <v>0.16</v>
      </c>
      <c r="J15" s="62">
        <v>0.15</v>
      </c>
      <c r="K15" s="129">
        <f t="shared" si="1"/>
        <v>0.15108593012275731</v>
      </c>
      <c r="L15" s="122"/>
      <c r="M15" s="114">
        <f t="shared" si="0"/>
        <v>0</v>
      </c>
      <c r="N15" s="35">
        <f>H15*J15</f>
        <v>0</v>
      </c>
      <c r="O15" s="36">
        <v>36</v>
      </c>
      <c r="P15" s="36">
        <f>H15*O15</f>
        <v>0</v>
      </c>
      <c r="Q15" s="76" t="s">
        <v>22</v>
      </c>
      <c r="R15" s="54"/>
    </row>
    <row r="16" spans="1:18" ht="16.5" thickTop="1">
      <c r="A16" s="52"/>
      <c r="B16" s="13" t="s">
        <v>16</v>
      </c>
      <c r="C16" s="37" t="s">
        <v>28</v>
      </c>
      <c r="D16" s="86">
        <v>307</v>
      </c>
      <c r="E16" s="96" t="s">
        <v>82</v>
      </c>
      <c r="F16" s="86" t="s">
        <v>86</v>
      </c>
      <c r="G16" s="86" t="s">
        <v>87</v>
      </c>
      <c r="H16" s="15"/>
      <c r="I16" s="58">
        <v>0.04</v>
      </c>
      <c r="J16" s="58">
        <v>0.04</v>
      </c>
      <c r="K16" s="126">
        <f t="shared" si="1"/>
        <v>0.13029315960912052</v>
      </c>
      <c r="L16" s="118"/>
      <c r="M16" s="110">
        <f t="shared" si="0"/>
        <v>0</v>
      </c>
      <c r="N16" s="16">
        <f>H16*J16</f>
        <v>0</v>
      </c>
      <c r="O16" s="17">
        <v>6</v>
      </c>
      <c r="P16" s="17">
        <f>H16*O16</f>
        <v>0</v>
      </c>
      <c r="Q16" s="75" t="s">
        <v>18</v>
      </c>
      <c r="R16" s="54"/>
    </row>
    <row r="17" spans="1:18" ht="15.75">
      <c r="A17" s="52"/>
      <c r="B17" s="18" t="s">
        <v>29</v>
      </c>
      <c r="C17" s="38" t="s">
        <v>30</v>
      </c>
      <c r="D17" s="87">
        <v>328</v>
      </c>
      <c r="E17" s="97" t="s">
        <v>82</v>
      </c>
      <c r="F17" s="87" t="s">
        <v>86</v>
      </c>
      <c r="G17" s="87" t="s">
        <v>87</v>
      </c>
      <c r="H17" s="20"/>
      <c r="I17" s="59">
        <v>0.04</v>
      </c>
      <c r="J17" s="59">
        <v>0.04</v>
      </c>
      <c r="K17" s="127">
        <f t="shared" si="1"/>
        <v>0.12195121951219512</v>
      </c>
      <c r="L17" s="119"/>
      <c r="M17" s="111">
        <f t="shared" si="0"/>
        <v>0</v>
      </c>
      <c r="N17" s="21">
        <f>H17*J17</f>
        <v>0</v>
      </c>
      <c r="O17" s="22">
        <v>8</v>
      </c>
      <c r="P17" s="22">
        <f>H17*O17</f>
        <v>0</v>
      </c>
      <c r="Q17" s="76" t="s">
        <v>18</v>
      </c>
      <c r="R17" s="54"/>
    </row>
    <row r="18" spans="1:18" ht="15.75">
      <c r="A18" s="52"/>
      <c r="B18" s="31"/>
      <c r="C18" s="38" t="s">
        <v>31</v>
      </c>
      <c r="D18" s="87">
        <v>328</v>
      </c>
      <c r="E18" s="97" t="s">
        <v>82</v>
      </c>
      <c r="F18" s="87" t="s">
        <v>86</v>
      </c>
      <c r="G18" s="87" t="s">
        <v>87</v>
      </c>
      <c r="H18" s="20"/>
      <c r="I18" s="59">
        <v>0.04</v>
      </c>
      <c r="J18" s="59">
        <v>0.04</v>
      </c>
      <c r="K18" s="127">
        <f t="shared" si="1"/>
        <v>0.12195121951219512</v>
      </c>
      <c r="L18" s="119"/>
      <c r="M18" s="111">
        <f t="shared" si="0"/>
        <v>0</v>
      </c>
      <c r="N18" s="21">
        <f>H18*J18</f>
        <v>0</v>
      </c>
      <c r="O18" s="22">
        <v>12</v>
      </c>
      <c r="P18" s="22">
        <f>H18*O18</f>
        <v>0</v>
      </c>
      <c r="Q18" s="76" t="s">
        <v>18</v>
      </c>
      <c r="R18" s="54"/>
    </row>
    <row r="19" spans="1:18" ht="16.5" thickBot="1">
      <c r="A19" s="52"/>
      <c r="B19" s="39"/>
      <c r="C19" s="40" t="s">
        <v>32</v>
      </c>
      <c r="D19" s="88">
        <v>378</v>
      </c>
      <c r="E19" s="98" t="s">
        <v>82</v>
      </c>
      <c r="F19" s="88" t="s">
        <v>86</v>
      </c>
      <c r="G19" s="88" t="s">
        <v>87</v>
      </c>
      <c r="H19" s="25"/>
      <c r="I19" s="60">
        <v>0.05</v>
      </c>
      <c r="J19" s="60">
        <v>0.05</v>
      </c>
      <c r="K19" s="128">
        <f t="shared" si="1"/>
        <v>0.13227513227513227</v>
      </c>
      <c r="L19" s="120"/>
      <c r="M19" s="112">
        <f t="shared" si="0"/>
        <v>0</v>
      </c>
      <c r="N19" s="26">
        <f>H19*J19</f>
        <v>0</v>
      </c>
      <c r="O19" s="27">
        <v>15</v>
      </c>
      <c r="P19" s="27">
        <f>H19*O19</f>
        <v>0</v>
      </c>
      <c r="Q19" s="77" t="s">
        <v>18</v>
      </c>
      <c r="R19" s="54"/>
    </row>
    <row r="20" spans="1:18" ht="16.5" thickTop="1">
      <c r="A20" s="52"/>
      <c r="B20" s="41" t="s">
        <v>33</v>
      </c>
      <c r="C20" s="42" t="s">
        <v>34</v>
      </c>
      <c r="D20" s="90">
        <v>247</v>
      </c>
      <c r="E20" s="100">
        <v>0.2</v>
      </c>
      <c r="F20" s="90" t="s">
        <v>86</v>
      </c>
      <c r="G20" s="90" t="s">
        <v>87</v>
      </c>
      <c r="H20" s="43"/>
      <c r="I20" s="61">
        <v>0.05</v>
      </c>
      <c r="J20" s="61">
        <v>0.03</v>
      </c>
      <c r="K20" s="130">
        <f t="shared" si="1"/>
        <v>0.20242914979757085</v>
      </c>
      <c r="L20" s="121"/>
      <c r="M20" s="113">
        <f t="shared" si="0"/>
        <v>0</v>
      </c>
      <c r="N20" s="29">
        <f>H20*J20</f>
        <v>0</v>
      </c>
      <c r="O20" s="30">
        <v>6</v>
      </c>
      <c r="P20" s="30">
        <f>H20*O20</f>
        <v>0</v>
      </c>
      <c r="Q20" s="76" t="s">
        <v>22</v>
      </c>
      <c r="R20" s="54"/>
    </row>
    <row r="21" spans="1:18" ht="15.75">
      <c r="A21" s="52"/>
      <c r="B21" s="31"/>
      <c r="C21" s="38" t="s">
        <v>35</v>
      </c>
      <c r="D21" s="87">
        <v>317</v>
      </c>
      <c r="E21" s="97">
        <v>0.2</v>
      </c>
      <c r="F21" s="87" t="s">
        <v>86</v>
      </c>
      <c r="G21" s="87" t="s">
        <v>87</v>
      </c>
      <c r="H21" s="20"/>
      <c r="I21" s="59">
        <v>0.06</v>
      </c>
      <c r="J21" s="59">
        <v>0.04</v>
      </c>
      <c r="K21" s="127">
        <f t="shared" si="1"/>
        <v>0.1892744479495268</v>
      </c>
      <c r="L21" s="119"/>
      <c r="M21" s="111">
        <f t="shared" si="0"/>
        <v>0</v>
      </c>
      <c r="N21" s="21">
        <f>H21*J21</f>
        <v>0</v>
      </c>
      <c r="O21" s="22">
        <v>8</v>
      </c>
      <c r="P21" s="22">
        <f>H21*O21</f>
        <v>0</v>
      </c>
      <c r="Q21" s="76" t="s">
        <v>22</v>
      </c>
      <c r="R21" s="54"/>
    </row>
    <row r="22" spans="1:18" ht="15.75">
      <c r="A22" s="52"/>
      <c r="B22" s="31"/>
      <c r="C22" s="38" t="s">
        <v>36</v>
      </c>
      <c r="D22" s="87">
        <v>370</v>
      </c>
      <c r="E22" s="97">
        <v>0.2</v>
      </c>
      <c r="F22" s="87" t="s">
        <v>86</v>
      </c>
      <c r="G22" s="87" t="s">
        <v>87</v>
      </c>
      <c r="H22" s="20"/>
      <c r="I22" s="59">
        <v>7.0000000000000007E-2</v>
      </c>
      <c r="J22" s="59">
        <v>0.05</v>
      </c>
      <c r="K22" s="127">
        <f t="shared" si="1"/>
        <v>0.1891891891891892</v>
      </c>
      <c r="L22" s="119"/>
      <c r="M22" s="111">
        <f t="shared" si="0"/>
        <v>0</v>
      </c>
      <c r="N22" s="21">
        <f>H22*J22</f>
        <v>0</v>
      </c>
      <c r="O22" s="22">
        <v>12</v>
      </c>
      <c r="P22" s="22">
        <f>H22*O22</f>
        <v>0</v>
      </c>
      <c r="Q22" s="76" t="s">
        <v>22</v>
      </c>
      <c r="R22" s="54"/>
    </row>
    <row r="23" spans="1:18" ht="15.75">
      <c r="A23" s="52"/>
      <c r="B23" s="31"/>
      <c r="C23" s="38" t="s">
        <v>37</v>
      </c>
      <c r="D23" s="87">
        <v>388</v>
      </c>
      <c r="E23" s="97">
        <v>0.2</v>
      </c>
      <c r="F23" s="87" t="s">
        <v>86</v>
      </c>
      <c r="G23" s="87" t="s">
        <v>87</v>
      </c>
      <c r="H23" s="20"/>
      <c r="I23" s="59">
        <v>7.0000000000000007E-2</v>
      </c>
      <c r="J23" s="59">
        <v>0.05</v>
      </c>
      <c r="K23" s="127">
        <f t="shared" si="1"/>
        <v>0.18041237113402062</v>
      </c>
      <c r="L23" s="119"/>
      <c r="M23" s="111">
        <f>H23*I23</f>
        <v>0</v>
      </c>
      <c r="N23" s="21">
        <f>H23*J23</f>
        <v>0</v>
      </c>
      <c r="O23" s="22">
        <v>15</v>
      </c>
      <c r="P23" s="22">
        <f>H23*O23</f>
        <v>0</v>
      </c>
      <c r="Q23" s="76" t="s">
        <v>22</v>
      </c>
      <c r="R23" s="54"/>
    </row>
    <row r="24" spans="1:18" ht="15.75">
      <c r="A24" s="52"/>
      <c r="B24" s="31"/>
      <c r="C24" s="38" t="s">
        <v>38</v>
      </c>
      <c r="D24" s="87">
        <v>529</v>
      </c>
      <c r="E24" s="97">
        <v>0.2</v>
      </c>
      <c r="F24" s="87" t="s">
        <v>86</v>
      </c>
      <c r="G24" s="87" t="s">
        <v>87</v>
      </c>
      <c r="H24" s="20"/>
      <c r="I24" s="59">
        <v>0.09</v>
      </c>
      <c r="J24" s="59">
        <v>7.0000000000000007E-2</v>
      </c>
      <c r="K24" s="127">
        <f t="shared" si="1"/>
        <v>0.17013232514177692</v>
      </c>
      <c r="L24" s="119"/>
      <c r="M24" s="111">
        <f>H24*I24</f>
        <v>0</v>
      </c>
      <c r="N24" s="21">
        <f>H24*J24</f>
        <v>0</v>
      </c>
      <c r="O24" s="22">
        <v>18</v>
      </c>
      <c r="P24" s="22">
        <f>H24*O24</f>
        <v>0</v>
      </c>
      <c r="Q24" s="76" t="s">
        <v>22</v>
      </c>
      <c r="R24" s="54"/>
    </row>
    <row r="25" spans="1:18" ht="16.5" thickBot="1">
      <c r="A25" s="52"/>
      <c r="B25" s="44"/>
      <c r="C25" s="45" t="s">
        <v>39</v>
      </c>
      <c r="D25" s="89">
        <v>706</v>
      </c>
      <c r="E25" s="99">
        <v>0.2</v>
      </c>
      <c r="F25" s="89" t="s">
        <v>86</v>
      </c>
      <c r="G25" s="89" t="s">
        <v>87</v>
      </c>
      <c r="H25" s="34"/>
      <c r="I25" s="62">
        <v>0.12</v>
      </c>
      <c r="J25" s="62">
        <v>0.1</v>
      </c>
      <c r="K25" s="129">
        <f t="shared" si="1"/>
        <v>0.16997167138810199</v>
      </c>
      <c r="L25" s="122"/>
      <c r="M25" s="114">
        <f>H25*I25</f>
        <v>0</v>
      </c>
      <c r="N25" s="35">
        <f>H25*J25</f>
        <v>0</v>
      </c>
      <c r="O25" s="36">
        <v>24</v>
      </c>
      <c r="P25" s="36">
        <f>H25*O25</f>
        <v>0</v>
      </c>
      <c r="Q25" s="76" t="s">
        <v>22</v>
      </c>
      <c r="R25" s="54"/>
    </row>
    <row r="26" spans="1:18" ht="16.5" thickTop="1">
      <c r="A26" s="52"/>
      <c r="B26" s="13" t="s">
        <v>40</v>
      </c>
      <c r="C26" s="37" t="s">
        <v>34</v>
      </c>
      <c r="D26" s="86">
        <v>300</v>
      </c>
      <c r="E26" s="96">
        <v>0.6</v>
      </c>
      <c r="F26" s="86" t="s">
        <v>86</v>
      </c>
      <c r="G26" s="86" t="s">
        <v>87</v>
      </c>
      <c r="H26" s="15"/>
      <c r="I26" s="58">
        <v>0.06</v>
      </c>
      <c r="J26" s="58">
        <v>0.04</v>
      </c>
      <c r="K26" s="126">
        <f t="shared" si="1"/>
        <v>0.2</v>
      </c>
      <c r="L26" s="118"/>
      <c r="M26" s="110">
        <f>H26*I26</f>
        <v>0</v>
      </c>
      <c r="N26" s="16">
        <f>H26*J26</f>
        <v>0</v>
      </c>
      <c r="O26" s="17">
        <v>6</v>
      </c>
      <c r="P26" s="17">
        <f>H26*O26</f>
        <v>0</v>
      </c>
      <c r="Q26" s="75" t="s">
        <v>22</v>
      </c>
      <c r="R26" s="54"/>
    </row>
    <row r="27" spans="1:18" ht="15.75">
      <c r="A27" s="52"/>
      <c r="B27" s="31"/>
      <c r="C27" s="38" t="s">
        <v>35</v>
      </c>
      <c r="D27" s="87">
        <v>300</v>
      </c>
      <c r="E27" s="97">
        <v>0.6</v>
      </c>
      <c r="F27" s="87" t="s">
        <v>86</v>
      </c>
      <c r="G27" s="87" t="s">
        <v>87</v>
      </c>
      <c r="H27" s="20"/>
      <c r="I27" s="59">
        <v>0.06</v>
      </c>
      <c r="J27" s="59">
        <v>0.04</v>
      </c>
      <c r="K27" s="127">
        <f t="shared" si="1"/>
        <v>0.2</v>
      </c>
      <c r="L27" s="119"/>
      <c r="M27" s="111">
        <f t="shared" ref="M27:M36" si="2">H27*I27</f>
        <v>0</v>
      </c>
      <c r="N27" s="21">
        <f>H27*J27</f>
        <v>0</v>
      </c>
      <c r="O27" s="22">
        <v>8</v>
      </c>
      <c r="P27" s="22">
        <f>H27*O27</f>
        <v>0</v>
      </c>
      <c r="Q27" s="76" t="s">
        <v>22</v>
      </c>
      <c r="R27" s="54"/>
    </row>
    <row r="28" spans="1:18" ht="15.75">
      <c r="A28" s="52"/>
      <c r="B28" s="31"/>
      <c r="C28" s="38" t="s">
        <v>36</v>
      </c>
      <c r="D28" s="87">
        <v>371</v>
      </c>
      <c r="E28" s="97">
        <v>0.6</v>
      </c>
      <c r="F28" s="87" t="s">
        <v>86</v>
      </c>
      <c r="G28" s="87" t="s">
        <v>87</v>
      </c>
      <c r="H28" s="20"/>
      <c r="I28" s="59">
        <v>0.09</v>
      </c>
      <c r="J28" s="59">
        <v>7.0000000000000007E-2</v>
      </c>
      <c r="K28" s="127">
        <f t="shared" si="1"/>
        <v>0.24258760107816713</v>
      </c>
      <c r="L28" s="119"/>
      <c r="M28" s="111">
        <f t="shared" si="2"/>
        <v>0</v>
      </c>
      <c r="N28" s="21">
        <f>H28*J28</f>
        <v>0</v>
      </c>
      <c r="O28" s="22">
        <v>12</v>
      </c>
      <c r="P28" s="22">
        <f>H28*O28</f>
        <v>0</v>
      </c>
      <c r="Q28" s="76" t="s">
        <v>22</v>
      </c>
      <c r="R28" s="54"/>
    </row>
    <row r="29" spans="1:18" ht="15.75">
      <c r="A29" s="52"/>
      <c r="B29" s="31"/>
      <c r="C29" s="38" t="s">
        <v>37</v>
      </c>
      <c r="D29" s="87">
        <v>494</v>
      </c>
      <c r="E29" s="97">
        <v>0.6</v>
      </c>
      <c r="F29" s="87" t="s">
        <v>86</v>
      </c>
      <c r="G29" s="87" t="s">
        <v>87</v>
      </c>
      <c r="H29" s="20"/>
      <c r="I29" s="59">
        <v>0.09</v>
      </c>
      <c r="J29" s="59">
        <v>7.0000000000000007E-2</v>
      </c>
      <c r="K29" s="127">
        <f t="shared" si="1"/>
        <v>0.18218623481781376</v>
      </c>
      <c r="L29" s="119"/>
      <c r="M29" s="111">
        <f t="shared" si="2"/>
        <v>0</v>
      </c>
      <c r="N29" s="21">
        <f>H29*J29</f>
        <v>0</v>
      </c>
      <c r="O29" s="22">
        <v>15</v>
      </c>
      <c r="P29" s="22">
        <f>H29*O29</f>
        <v>0</v>
      </c>
      <c r="Q29" s="76" t="s">
        <v>22</v>
      </c>
      <c r="R29" s="54"/>
    </row>
    <row r="30" spans="1:18" ht="15.75">
      <c r="A30" s="52"/>
      <c r="B30" s="31"/>
      <c r="C30" s="38" t="s">
        <v>38</v>
      </c>
      <c r="D30" s="87">
        <v>600</v>
      </c>
      <c r="E30" s="97">
        <v>0.6</v>
      </c>
      <c r="F30" s="87" t="s">
        <v>86</v>
      </c>
      <c r="G30" s="87" t="s">
        <v>87</v>
      </c>
      <c r="H30" s="20"/>
      <c r="I30" s="59">
        <v>0.11</v>
      </c>
      <c r="J30" s="59">
        <v>0.09</v>
      </c>
      <c r="K30" s="127">
        <f t="shared" si="1"/>
        <v>0.18333333333333332</v>
      </c>
      <c r="L30" s="119"/>
      <c r="M30" s="111">
        <f t="shared" si="2"/>
        <v>0</v>
      </c>
      <c r="N30" s="21">
        <f>H30*J30</f>
        <v>0</v>
      </c>
      <c r="O30" s="22">
        <v>18</v>
      </c>
      <c r="P30" s="22">
        <f>H30*O30</f>
        <v>0</v>
      </c>
      <c r="Q30" s="76" t="s">
        <v>22</v>
      </c>
      <c r="R30" s="54"/>
    </row>
    <row r="31" spans="1:18" ht="15.75">
      <c r="A31" s="52"/>
      <c r="B31" s="31"/>
      <c r="C31" s="38" t="s">
        <v>39</v>
      </c>
      <c r="D31" s="87">
        <v>883</v>
      </c>
      <c r="E31" s="97">
        <v>0.6</v>
      </c>
      <c r="F31" s="87" t="s">
        <v>86</v>
      </c>
      <c r="G31" s="87" t="s">
        <v>87</v>
      </c>
      <c r="H31" s="20"/>
      <c r="I31" s="59">
        <v>0.17</v>
      </c>
      <c r="J31" s="59">
        <v>0.15</v>
      </c>
      <c r="K31" s="127">
        <f t="shared" si="1"/>
        <v>0.19252548131370328</v>
      </c>
      <c r="L31" s="119"/>
      <c r="M31" s="111">
        <f t="shared" si="2"/>
        <v>0</v>
      </c>
      <c r="N31" s="21">
        <f>H31*J31</f>
        <v>0</v>
      </c>
      <c r="O31" s="22">
        <v>24</v>
      </c>
      <c r="P31" s="22">
        <f>H31*O31</f>
        <v>0</v>
      </c>
      <c r="Q31" s="76" t="s">
        <v>22</v>
      </c>
      <c r="R31" s="54"/>
    </row>
    <row r="32" spans="1:18" ht="15.75">
      <c r="A32" s="52"/>
      <c r="B32" s="31"/>
      <c r="C32" s="38" t="s">
        <v>41</v>
      </c>
      <c r="D32" s="87">
        <v>883</v>
      </c>
      <c r="E32" s="97">
        <v>0.6</v>
      </c>
      <c r="F32" s="87" t="s">
        <v>86</v>
      </c>
      <c r="G32" s="87" t="s">
        <v>87</v>
      </c>
      <c r="H32" s="20"/>
      <c r="I32" s="59">
        <v>0.17</v>
      </c>
      <c r="J32" s="59">
        <v>0.15</v>
      </c>
      <c r="K32" s="127">
        <f t="shared" si="1"/>
        <v>0.19252548131370328</v>
      </c>
      <c r="L32" s="119"/>
      <c r="M32" s="111">
        <f t="shared" si="2"/>
        <v>0</v>
      </c>
      <c r="N32" s="21">
        <f>H32*J32</f>
        <v>0</v>
      </c>
      <c r="O32" s="22">
        <v>27</v>
      </c>
      <c r="P32" s="22">
        <f>H32*O32</f>
        <v>0</v>
      </c>
      <c r="Q32" s="76" t="s">
        <v>22</v>
      </c>
      <c r="R32" s="54"/>
    </row>
    <row r="33" spans="1:18" ht="15.75">
      <c r="A33" s="52"/>
      <c r="B33" s="31"/>
      <c r="C33" s="38" t="s">
        <v>42</v>
      </c>
      <c r="D33" s="87">
        <v>883</v>
      </c>
      <c r="E33" s="97">
        <v>0.6</v>
      </c>
      <c r="F33" s="87" t="s">
        <v>86</v>
      </c>
      <c r="G33" s="87" t="s">
        <v>87</v>
      </c>
      <c r="H33" s="20"/>
      <c r="I33" s="59">
        <v>0.17</v>
      </c>
      <c r="J33" s="59">
        <v>0.15</v>
      </c>
      <c r="K33" s="127">
        <f t="shared" si="1"/>
        <v>0.19252548131370328</v>
      </c>
      <c r="L33" s="119"/>
      <c r="M33" s="111">
        <f t="shared" si="2"/>
        <v>0</v>
      </c>
      <c r="N33" s="21">
        <f>H33*J33</f>
        <v>0</v>
      </c>
      <c r="O33" s="22">
        <v>30</v>
      </c>
      <c r="P33" s="22">
        <f>H33*O33</f>
        <v>0</v>
      </c>
      <c r="Q33" s="76" t="s">
        <v>22</v>
      </c>
      <c r="R33" s="54"/>
    </row>
    <row r="34" spans="1:18" ht="15.75">
      <c r="A34" s="52"/>
      <c r="B34" s="31"/>
      <c r="C34" s="38" t="s">
        <v>43</v>
      </c>
      <c r="D34" s="87">
        <v>1165</v>
      </c>
      <c r="E34" s="97">
        <v>0.6</v>
      </c>
      <c r="F34" s="87" t="s">
        <v>86</v>
      </c>
      <c r="G34" s="87" t="s">
        <v>87</v>
      </c>
      <c r="H34" s="20"/>
      <c r="I34" s="59">
        <v>0.24</v>
      </c>
      <c r="J34" s="59">
        <v>0.22</v>
      </c>
      <c r="K34" s="127">
        <f t="shared" si="1"/>
        <v>0.20600858369098712</v>
      </c>
      <c r="L34" s="119"/>
      <c r="M34" s="111">
        <f t="shared" si="2"/>
        <v>0</v>
      </c>
      <c r="N34" s="21">
        <f>H34*J34</f>
        <v>0</v>
      </c>
      <c r="O34" s="22">
        <v>36</v>
      </c>
      <c r="P34" s="22">
        <f>H34*O34</f>
        <v>0</v>
      </c>
      <c r="Q34" s="76" t="s">
        <v>22</v>
      </c>
      <c r="R34" s="54"/>
    </row>
    <row r="35" spans="1:18" ht="15.75">
      <c r="A35" s="52"/>
      <c r="B35" s="31"/>
      <c r="C35" s="38" t="s">
        <v>44</v>
      </c>
      <c r="D35" s="87">
        <v>1412</v>
      </c>
      <c r="E35" s="97">
        <v>0.6</v>
      </c>
      <c r="F35" s="87" t="s">
        <v>86</v>
      </c>
      <c r="G35" s="87" t="s">
        <v>87</v>
      </c>
      <c r="H35" s="20"/>
      <c r="I35" s="59">
        <v>0.34</v>
      </c>
      <c r="J35" s="59">
        <v>0.32</v>
      </c>
      <c r="K35" s="127">
        <f t="shared" si="1"/>
        <v>0.24079320113314448</v>
      </c>
      <c r="L35" s="119"/>
      <c r="M35" s="111">
        <f t="shared" si="2"/>
        <v>0</v>
      </c>
      <c r="N35" s="21">
        <f>H35*J35</f>
        <v>0</v>
      </c>
      <c r="O35" s="22">
        <v>48</v>
      </c>
      <c r="P35" s="22">
        <f>H35*O35</f>
        <v>0</v>
      </c>
      <c r="Q35" s="76" t="s">
        <v>22</v>
      </c>
      <c r="R35" s="54"/>
    </row>
    <row r="36" spans="1:18" ht="16.5" thickBot="1">
      <c r="A36" s="52"/>
      <c r="B36" s="44"/>
      <c r="C36" s="45" t="s">
        <v>45</v>
      </c>
      <c r="D36" s="89">
        <v>1483</v>
      </c>
      <c r="E36" s="99">
        <v>0.6</v>
      </c>
      <c r="F36" s="89" t="s">
        <v>86</v>
      </c>
      <c r="G36" s="89" t="s">
        <v>87</v>
      </c>
      <c r="H36" s="34"/>
      <c r="I36" s="62">
        <v>0.36</v>
      </c>
      <c r="J36" s="62">
        <v>0.34</v>
      </c>
      <c r="K36" s="129">
        <f t="shared" si="1"/>
        <v>0.24275118004045854</v>
      </c>
      <c r="L36" s="122"/>
      <c r="M36" s="114">
        <f t="shared" si="2"/>
        <v>0</v>
      </c>
      <c r="N36" s="35">
        <f>H36*J36</f>
        <v>0</v>
      </c>
      <c r="O36" s="36">
        <v>54</v>
      </c>
      <c r="P36" s="36">
        <f>H36*O36</f>
        <v>0</v>
      </c>
      <c r="Q36" s="76" t="s">
        <v>22</v>
      </c>
      <c r="R36" s="54"/>
    </row>
    <row r="37" spans="1:18" ht="16.5" thickTop="1">
      <c r="A37" s="52"/>
      <c r="B37" s="13" t="s">
        <v>46</v>
      </c>
      <c r="C37" s="37" t="s">
        <v>37</v>
      </c>
      <c r="D37" s="86">
        <v>494</v>
      </c>
      <c r="E37" s="96">
        <v>1</v>
      </c>
      <c r="F37" s="86" t="s">
        <v>86</v>
      </c>
      <c r="G37" s="134" t="s">
        <v>91</v>
      </c>
      <c r="H37" s="15"/>
      <c r="I37" s="58">
        <v>0.27</v>
      </c>
      <c r="J37" s="58">
        <v>0.25</v>
      </c>
      <c r="K37" s="126">
        <f t="shared" si="1"/>
        <v>0.54655870445344135</v>
      </c>
      <c r="L37" s="118"/>
      <c r="M37" s="110">
        <f t="shared" si="0"/>
        <v>0</v>
      </c>
      <c r="N37" s="16">
        <f>H37*J37</f>
        <v>0</v>
      </c>
      <c r="O37" s="17">
        <v>15</v>
      </c>
      <c r="P37" s="17">
        <f>H37*O37</f>
        <v>0</v>
      </c>
      <c r="Q37" s="75" t="s">
        <v>18</v>
      </c>
      <c r="R37" s="54"/>
    </row>
    <row r="38" spans="1:18" ht="15.75">
      <c r="A38" s="52"/>
      <c r="B38" s="31"/>
      <c r="C38" s="38" t="s">
        <v>38</v>
      </c>
      <c r="D38" s="87">
        <v>494</v>
      </c>
      <c r="E38" s="97">
        <v>1</v>
      </c>
      <c r="F38" s="87" t="s">
        <v>86</v>
      </c>
      <c r="G38" s="132" t="s">
        <v>91</v>
      </c>
      <c r="H38" s="20"/>
      <c r="I38" s="59">
        <v>0.27</v>
      </c>
      <c r="J38" s="59">
        <v>0.25</v>
      </c>
      <c r="K38" s="127">
        <f t="shared" si="1"/>
        <v>0.54655870445344135</v>
      </c>
      <c r="L38" s="119"/>
      <c r="M38" s="111">
        <f t="shared" si="0"/>
        <v>0</v>
      </c>
      <c r="N38" s="21">
        <f>H38*J38</f>
        <v>0</v>
      </c>
      <c r="O38" s="22">
        <v>18</v>
      </c>
      <c r="P38" s="22">
        <f>H38*O38</f>
        <v>0</v>
      </c>
      <c r="Q38" s="76" t="s">
        <v>18</v>
      </c>
      <c r="R38" s="54"/>
    </row>
    <row r="39" spans="1:18" ht="15.75">
      <c r="A39" s="52"/>
      <c r="B39" s="31"/>
      <c r="C39" s="38" t="s">
        <v>39</v>
      </c>
      <c r="D39" s="87">
        <v>671</v>
      </c>
      <c r="E39" s="97">
        <v>1</v>
      </c>
      <c r="F39" s="87" t="s">
        <v>86</v>
      </c>
      <c r="G39" s="132" t="s">
        <v>91</v>
      </c>
      <c r="H39" s="20"/>
      <c r="I39" s="59">
        <v>0.33</v>
      </c>
      <c r="J39" s="59">
        <v>0.31</v>
      </c>
      <c r="K39" s="127">
        <f t="shared" si="1"/>
        <v>0.49180327868852458</v>
      </c>
      <c r="L39" s="119"/>
      <c r="M39" s="111">
        <f t="shared" si="0"/>
        <v>0</v>
      </c>
      <c r="N39" s="21">
        <f>H39*J39</f>
        <v>0</v>
      </c>
      <c r="O39" s="22">
        <v>24</v>
      </c>
      <c r="P39" s="22">
        <f>H39*O39</f>
        <v>0</v>
      </c>
      <c r="Q39" s="76" t="s">
        <v>18</v>
      </c>
      <c r="R39" s="54"/>
    </row>
    <row r="40" spans="1:18" ht="15.75">
      <c r="A40" s="52"/>
      <c r="B40" s="31"/>
      <c r="C40" s="38" t="s">
        <v>41</v>
      </c>
      <c r="D40" s="87">
        <v>777</v>
      </c>
      <c r="E40" s="97">
        <v>1</v>
      </c>
      <c r="F40" s="87" t="s">
        <v>86</v>
      </c>
      <c r="G40" s="132" t="s">
        <v>91</v>
      </c>
      <c r="H40" s="20"/>
      <c r="I40" s="59">
        <v>0.39</v>
      </c>
      <c r="J40" s="59">
        <v>0.37</v>
      </c>
      <c r="K40" s="127">
        <f t="shared" si="1"/>
        <v>0.50193050193050193</v>
      </c>
      <c r="L40" s="119"/>
      <c r="M40" s="111">
        <f>H40*I40</f>
        <v>0</v>
      </c>
      <c r="N40" s="21">
        <f>H40*J40</f>
        <v>0</v>
      </c>
      <c r="O40" s="22">
        <v>27</v>
      </c>
      <c r="P40" s="22">
        <f>H40*O40</f>
        <v>0</v>
      </c>
      <c r="Q40" s="76" t="s">
        <v>18</v>
      </c>
      <c r="R40" s="54"/>
    </row>
    <row r="41" spans="1:18" ht="15.75">
      <c r="A41" s="52"/>
      <c r="B41" s="31"/>
      <c r="C41" s="38" t="s">
        <v>42</v>
      </c>
      <c r="D41" s="87">
        <v>883</v>
      </c>
      <c r="E41" s="97">
        <v>1</v>
      </c>
      <c r="F41" s="87" t="s">
        <v>86</v>
      </c>
      <c r="G41" s="132" t="s">
        <v>91</v>
      </c>
      <c r="H41" s="20"/>
      <c r="I41" s="59">
        <v>0.45</v>
      </c>
      <c r="J41" s="59">
        <v>0.43</v>
      </c>
      <c r="K41" s="127">
        <f t="shared" si="1"/>
        <v>0.50962627406568517</v>
      </c>
      <c r="L41" s="119"/>
      <c r="M41" s="111">
        <f t="shared" si="0"/>
        <v>0</v>
      </c>
      <c r="N41" s="21">
        <f>H41*J41</f>
        <v>0</v>
      </c>
      <c r="O41" s="22">
        <v>30</v>
      </c>
      <c r="P41" s="22">
        <f>H41*O41</f>
        <v>0</v>
      </c>
      <c r="Q41" s="76" t="s">
        <v>18</v>
      </c>
      <c r="R41" s="54"/>
    </row>
    <row r="42" spans="1:18" ht="15.75">
      <c r="A42" s="52"/>
      <c r="B42" s="31"/>
      <c r="C42" s="38" t="s">
        <v>43</v>
      </c>
      <c r="D42" s="87">
        <v>1342</v>
      </c>
      <c r="E42" s="97">
        <v>1</v>
      </c>
      <c r="F42" s="87" t="s">
        <v>86</v>
      </c>
      <c r="G42" s="132" t="s">
        <v>91</v>
      </c>
      <c r="H42" s="20"/>
      <c r="I42" s="59">
        <v>0.62</v>
      </c>
      <c r="J42" s="59">
        <v>0.6</v>
      </c>
      <c r="K42" s="127">
        <f t="shared" si="1"/>
        <v>0.46199701937406856</v>
      </c>
      <c r="L42" s="119"/>
      <c r="M42" s="111">
        <f t="shared" si="0"/>
        <v>0</v>
      </c>
      <c r="N42" s="21">
        <f>H42*J42</f>
        <v>0</v>
      </c>
      <c r="O42" s="22">
        <v>36</v>
      </c>
      <c r="P42" s="22">
        <f>H42*O42</f>
        <v>0</v>
      </c>
      <c r="Q42" s="76" t="s">
        <v>18</v>
      </c>
      <c r="R42" s="54"/>
    </row>
    <row r="43" spans="1:18" ht="15.75">
      <c r="A43" s="52"/>
      <c r="B43" s="31"/>
      <c r="C43" s="38" t="s">
        <v>44</v>
      </c>
      <c r="D43" s="87">
        <v>1342</v>
      </c>
      <c r="E43" s="97">
        <v>1</v>
      </c>
      <c r="F43" s="87" t="s">
        <v>86</v>
      </c>
      <c r="G43" s="132" t="s">
        <v>91</v>
      </c>
      <c r="H43" s="20"/>
      <c r="I43" s="59">
        <v>0.62</v>
      </c>
      <c r="J43" s="59">
        <v>0.6</v>
      </c>
      <c r="K43" s="127">
        <f t="shared" si="1"/>
        <v>0.46199701937406856</v>
      </c>
      <c r="L43" s="119"/>
      <c r="M43" s="111">
        <f t="shared" si="0"/>
        <v>0</v>
      </c>
      <c r="N43" s="21">
        <f>H43*J43</f>
        <v>0</v>
      </c>
      <c r="O43" s="22">
        <v>48</v>
      </c>
      <c r="P43" s="22">
        <f>H43*O43</f>
        <v>0</v>
      </c>
      <c r="Q43" s="76" t="s">
        <v>18</v>
      </c>
      <c r="R43" s="54"/>
    </row>
    <row r="44" spans="1:18" ht="15.75">
      <c r="A44" s="52"/>
      <c r="B44" s="31"/>
      <c r="C44" s="38" t="s">
        <v>45</v>
      </c>
      <c r="D44" s="87">
        <v>1412</v>
      </c>
      <c r="E44" s="97">
        <v>1</v>
      </c>
      <c r="F44" s="87" t="s">
        <v>86</v>
      </c>
      <c r="G44" s="132" t="s">
        <v>91</v>
      </c>
      <c r="H44" s="20"/>
      <c r="I44" s="59">
        <v>0.63</v>
      </c>
      <c r="J44" s="59">
        <v>0.61</v>
      </c>
      <c r="K44" s="127">
        <f t="shared" si="1"/>
        <v>0.4461756373937677</v>
      </c>
      <c r="L44" s="119"/>
      <c r="M44" s="111">
        <f t="shared" si="0"/>
        <v>0</v>
      </c>
      <c r="N44" s="21">
        <f>H44*J44</f>
        <v>0</v>
      </c>
      <c r="O44" s="22">
        <v>54</v>
      </c>
      <c r="P44" s="22">
        <f>H44*O44</f>
        <v>0</v>
      </c>
      <c r="Q44" s="76" t="s">
        <v>18</v>
      </c>
      <c r="R44" s="54"/>
    </row>
    <row r="45" spans="1:18" ht="15.75">
      <c r="A45" s="52"/>
      <c r="B45" s="31"/>
      <c r="C45" s="38" t="s">
        <v>47</v>
      </c>
      <c r="D45" s="87">
        <v>2542</v>
      </c>
      <c r="E45" s="97">
        <v>1</v>
      </c>
      <c r="F45" s="87" t="s">
        <v>86</v>
      </c>
      <c r="G45" s="87" t="s">
        <v>87</v>
      </c>
      <c r="H45" s="20"/>
      <c r="I45" s="59">
        <v>0.63</v>
      </c>
      <c r="J45" s="59">
        <v>0.63</v>
      </c>
      <c r="K45" s="127">
        <f t="shared" si="1"/>
        <v>0.24783634933123525</v>
      </c>
      <c r="L45" s="119"/>
      <c r="M45" s="111">
        <f t="shared" si="0"/>
        <v>0</v>
      </c>
      <c r="N45" s="21">
        <f>H45*J45</f>
        <v>0</v>
      </c>
      <c r="O45" s="22">
        <v>72</v>
      </c>
      <c r="P45" s="22">
        <f>H45*O45</f>
        <v>0</v>
      </c>
      <c r="Q45" s="76" t="s">
        <v>18</v>
      </c>
      <c r="R45" s="54"/>
    </row>
    <row r="46" spans="1:18" ht="16.5" thickBot="1">
      <c r="A46" s="52"/>
      <c r="B46" s="39"/>
      <c r="C46" s="40" t="s">
        <v>48</v>
      </c>
      <c r="D46" s="88">
        <v>2966</v>
      </c>
      <c r="E46" s="98">
        <v>1</v>
      </c>
      <c r="F46" s="88" t="s">
        <v>86</v>
      </c>
      <c r="G46" s="88" t="s">
        <v>87</v>
      </c>
      <c r="H46" s="25"/>
      <c r="I46" s="60">
        <v>0.82</v>
      </c>
      <c r="J46" s="60">
        <v>0.82</v>
      </c>
      <c r="K46" s="128">
        <f t="shared" si="1"/>
        <v>0.27646662171274444</v>
      </c>
      <c r="L46" s="120"/>
      <c r="M46" s="112">
        <f t="shared" si="0"/>
        <v>0</v>
      </c>
      <c r="N46" s="26">
        <f>H46*J46</f>
        <v>0</v>
      </c>
      <c r="O46" s="27">
        <v>96</v>
      </c>
      <c r="P46" s="27">
        <f>H46*O46</f>
        <v>0</v>
      </c>
      <c r="Q46" s="77" t="s">
        <v>18</v>
      </c>
      <c r="R46" s="54"/>
    </row>
    <row r="47" spans="1:18" ht="16.5" thickTop="1">
      <c r="A47" s="52"/>
      <c r="B47" s="13" t="s">
        <v>49</v>
      </c>
      <c r="C47" s="37" t="s">
        <v>50</v>
      </c>
      <c r="D47" s="86">
        <v>400</v>
      </c>
      <c r="E47" s="96">
        <v>0.8</v>
      </c>
      <c r="F47" s="86" t="s">
        <v>86</v>
      </c>
      <c r="G47" s="86" t="s">
        <v>87</v>
      </c>
      <c r="H47" s="15"/>
      <c r="I47" s="58">
        <v>0.08</v>
      </c>
      <c r="J47" s="58">
        <v>0.08</v>
      </c>
      <c r="K47" s="126">
        <f t="shared" si="1"/>
        <v>0.2</v>
      </c>
      <c r="L47" s="118"/>
      <c r="M47" s="110">
        <f t="shared" si="0"/>
        <v>0</v>
      </c>
      <c r="N47" s="16">
        <f>H47*J47</f>
        <v>0</v>
      </c>
      <c r="O47" s="17">
        <v>12</v>
      </c>
      <c r="P47" s="17">
        <f>H47*O47</f>
        <v>0</v>
      </c>
      <c r="Q47" s="75" t="s">
        <v>22</v>
      </c>
      <c r="R47" s="54"/>
    </row>
    <row r="48" spans="1:18" ht="15.75">
      <c r="A48" s="52"/>
      <c r="B48" s="31"/>
      <c r="C48" s="38" t="s">
        <v>51</v>
      </c>
      <c r="D48" s="87">
        <v>585</v>
      </c>
      <c r="E48" s="97">
        <v>0.8</v>
      </c>
      <c r="F48" s="87" t="s">
        <v>86</v>
      </c>
      <c r="G48" s="87" t="s">
        <v>87</v>
      </c>
      <c r="H48" s="20"/>
      <c r="I48" s="59">
        <v>0.13</v>
      </c>
      <c r="J48" s="59">
        <v>0.13</v>
      </c>
      <c r="K48" s="127">
        <f t="shared" si="1"/>
        <v>0.22222222222222221</v>
      </c>
      <c r="L48" s="119"/>
      <c r="M48" s="111">
        <f t="shared" si="0"/>
        <v>0</v>
      </c>
      <c r="N48" s="21">
        <f>H48*J48</f>
        <v>0</v>
      </c>
      <c r="O48" s="22">
        <v>18</v>
      </c>
      <c r="P48" s="22">
        <f>H48*O48</f>
        <v>0</v>
      </c>
      <c r="Q48" s="76" t="s">
        <v>22</v>
      </c>
      <c r="R48" s="54"/>
    </row>
    <row r="49" spans="1:18" ht="15.75">
      <c r="A49" s="52"/>
      <c r="B49" s="31"/>
      <c r="C49" s="38" t="s">
        <v>52</v>
      </c>
      <c r="D49" s="87">
        <v>735</v>
      </c>
      <c r="E49" s="97">
        <v>0.8</v>
      </c>
      <c r="F49" s="87" t="s">
        <v>86</v>
      </c>
      <c r="G49" s="87" t="s">
        <v>87</v>
      </c>
      <c r="H49" s="20"/>
      <c r="I49" s="59">
        <v>0.18</v>
      </c>
      <c r="J49" s="59">
        <v>0.18</v>
      </c>
      <c r="K49" s="127">
        <f t="shared" si="1"/>
        <v>0.24489795918367346</v>
      </c>
      <c r="L49" s="119"/>
      <c r="M49" s="111">
        <f t="shared" si="0"/>
        <v>0</v>
      </c>
      <c r="N49" s="21">
        <f>H49*J49</f>
        <v>0</v>
      </c>
      <c r="O49" s="22">
        <v>24</v>
      </c>
      <c r="P49" s="22">
        <f>H49*O49</f>
        <v>0</v>
      </c>
      <c r="Q49" s="76" t="s">
        <v>22</v>
      </c>
      <c r="R49" s="54"/>
    </row>
    <row r="50" spans="1:18" ht="15.75">
      <c r="A50" s="52"/>
      <c r="B50" s="31"/>
      <c r="C50" s="38" t="s">
        <v>53</v>
      </c>
      <c r="D50" s="87">
        <v>875</v>
      </c>
      <c r="E50" s="97">
        <v>0.8</v>
      </c>
      <c r="F50" s="87" t="s">
        <v>86</v>
      </c>
      <c r="G50" s="87" t="s">
        <v>87</v>
      </c>
      <c r="H50" s="20"/>
      <c r="I50" s="59">
        <v>0.21</v>
      </c>
      <c r="J50" s="59">
        <v>0.21</v>
      </c>
      <c r="K50" s="127">
        <f t="shared" si="1"/>
        <v>0.24</v>
      </c>
      <c r="L50" s="119"/>
      <c r="M50" s="111">
        <f t="shared" si="0"/>
        <v>0</v>
      </c>
      <c r="N50" s="21">
        <f>H50*J50</f>
        <v>0</v>
      </c>
      <c r="O50" s="22">
        <v>30</v>
      </c>
      <c r="P50" s="22">
        <f>H50*O50</f>
        <v>0</v>
      </c>
      <c r="Q50" s="76" t="s">
        <v>22</v>
      </c>
      <c r="R50" s="54"/>
    </row>
    <row r="51" spans="1:18" ht="15.75">
      <c r="A51" s="52"/>
      <c r="B51" s="31"/>
      <c r="C51" s="38" t="s">
        <v>54</v>
      </c>
      <c r="D51" s="87">
        <v>1095</v>
      </c>
      <c r="E51" s="97">
        <v>0.8</v>
      </c>
      <c r="F51" s="87" t="s">
        <v>86</v>
      </c>
      <c r="G51" s="87" t="s">
        <v>87</v>
      </c>
      <c r="H51" s="20"/>
      <c r="I51" s="59">
        <v>0.34</v>
      </c>
      <c r="J51" s="59">
        <v>0.34</v>
      </c>
      <c r="K51" s="127">
        <f t="shared" si="1"/>
        <v>0.31050228310502281</v>
      </c>
      <c r="L51" s="119"/>
      <c r="M51" s="111">
        <f t="shared" si="0"/>
        <v>0</v>
      </c>
      <c r="N51" s="21">
        <f>H51*J51</f>
        <v>0</v>
      </c>
      <c r="O51" s="22">
        <v>36</v>
      </c>
      <c r="P51" s="22">
        <f>H51*O51</f>
        <v>0</v>
      </c>
      <c r="Q51" s="76" t="s">
        <v>22</v>
      </c>
      <c r="R51" s="54"/>
    </row>
    <row r="52" spans="1:18" ht="15.75">
      <c r="A52" s="52"/>
      <c r="B52" s="31"/>
      <c r="C52" s="38" t="s">
        <v>55</v>
      </c>
      <c r="D52" s="87">
        <v>1400</v>
      </c>
      <c r="E52" s="97">
        <v>0.8</v>
      </c>
      <c r="F52" s="87" t="s">
        <v>86</v>
      </c>
      <c r="G52" s="87" t="s">
        <v>87</v>
      </c>
      <c r="H52" s="20"/>
      <c r="I52" s="59">
        <v>0.42</v>
      </c>
      <c r="J52" s="59">
        <v>0.42</v>
      </c>
      <c r="K52" s="127">
        <f t="shared" si="1"/>
        <v>0.3</v>
      </c>
      <c r="L52" s="119"/>
      <c r="M52" s="111">
        <f t="shared" si="0"/>
        <v>0</v>
      </c>
      <c r="N52" s="21">
        <f>H52*J52</f>
        <v>0</v>
      </c>
      <c r="O52" s="22">
        <v>48</v>
      </c>
      <c r="P52" s="22">
        <f>H52*O52</f>
        <v>0</v>
      </c>
      <c r="Q52" s="76" t="s">
        <v>22</v>
      </c>
      <c r="R52" s="54"/>
    </row>
    <row r="53" spans="1:18" ht="16.5" thickBot="1">
      <c r="A53" s="52"/>
      <c r="B53" s="44"/>
      <c r="C53" s="45" t="s">
        <v>56</v>
      </c>
      <c r="D53" s="89">
        <v>1485</v>
      </c>
      <c r="E53" s="99">
        <v>0.8</v>
      </c>
      <c r="F53" s="89" t="s">
        <v>86</v>
      </c>
      <c r="G53" s="89" t="s">
        <v>87</v>
      </c>
      <c r="H53" s="34"/>
      <c r="I53" s="62">
        <v>0.48</v>
      </c>
      <c r="J53" s="62">
        <v>0.48</v>
      </c>
      <c r="K53" s="129">
        <f t="shared" si="1"/>
        <v>0.32323232323232326</v>
      </c>
      <c r="L53" s="122"/>
      <c r="M53" s="114">
        <f t="shared" si="0"/>
        <v>0</v>
      </c>
      <c r="N53" s="35">
        <f>H53*J53</f>
        <v>0</v>
      </c>
      <c r="O53" s="36">
        <v>54</v>
      </c>
      <c r="P53" s="36">
        <f>H53*O53</f>
        <v>0</v>
      </c>
      <c r="Q53" s="76" t="s">
        <v>22</v>
      </c>
      <c r="R53" s="54"/>
    </row>
    <row r="54" spans="1:18" ht="16.5" thickTop="1">
      <c r="A54" s="52"/>
      <c r="B54" s="13" t="s">
        <v>57</v>
      </c>
      <c r="C54" s="37" t="s">
        <v>58</v>
      </c>
      <c r="D54" s="86">
        <v>459</v>
      </c>
      <c r="E54" s="96" t="s">
        <v>82</v>
      </c>
      <c r="F54" s="86" t="s">
        <v>86</v>
      </c>
      <c r="G54" s="86" t="s">
        <v>87</v>
      </c>
      <c r="H54" s="15"/>
      <c r="I54" s="58">
        <v>0.08</v>
      </c>
      <c r="J54" s="58">
        <v>0.08</v>
      </c>
      <c r="K54" s="126">
        <f t="shared" si="1"/>
        <v>0.17429193899782136</v>
      </c>
      <c r="L54" s="118"/>
      <c r="M54" s="110">
        <f t="shared" si="0"/>
        <v>0</v>
      </c>
      <c r="N54" s="16">
        <f>H54*J54</f>
        <v>0</v>
      </c>
      <c r="O54" s="17">
        <v>15</v>
      </c>
      <c r="P54" s="17">
        <f>H54*O54</f>
        <v>0</v>
      </c>
      <c r="Q54" s="75" t="s">
        <v>22</v>
      </c>
      <c r="R54" s="54"/>
    </row>
    <row r="55" spans="1:18" ht="15.75">
      <c r="A55" s="52"/>
      <c r="B55" s="31" t="s">
        <v>29</v>
      </c>
      <c r="C55" s="38" t="s">
        <v>59</v>
      </c>
      <c r="D55" s="87">
        <v>636</v>
      </c>
      <c r="E55" s="97" t="s">
        <v>82</v>
      </c>
      <c r="F55" s="87" t="s">
        <v>86</v>
      </c>
      <c r="G55" s="87" t="s">
        <v>87</v>
      </c>
      <c r="H55" s="20"/>
      <c r="I55" s="59">
        <v>0.09</v>
      </c>
      <c r="J55" s="59">
        <v>0.09</v>
      </c>
      <c r="K55" s="127">
        <f t="shared" si="1"/>
        <v>0.14150943396226415</v>
      </c>
      <c r="L55" s="119"/>
      <c r="M55" s="111">
        <f t="shared" si="0"/>
        <v>0</v>
      </c>
      <c r="N55" s="21">
        <f>H55*J55</f>
        <v>0</v>
      </c>
      <c r="O55" s="22">
        <v>24</v>
      </c>
      <c r="P55" s="22">
        <f>H55*O55</f>
        <v>0</v>
      </c>
      <c r="Q55" s="76" t="s">
        <v>22</v>
      </c>
      <c r="R55" s="54"/>
    </row>
    <row r="56" spans="1:18" ht="15.75">
      <c r="A56" s="52"/>
      <c r="B56" s="31"/>
      <c r="C56" s="38" t="s">
        <v>60</v>
      </c>
      <c r="D56" s="87">
        <v>989</v>
      </c>
      <c r="E56" s="97" t="s">
        <v>82</v>
      </c>
      <c r="F56" s="87" t="s">
        <v>86</v>
      </c>
      <c r="G56" s="87" t="s">
        <v>87</v>
      </c>
      <c r="H56" s="20"/>
      <c r="I56" s="59">
        <v>0.23</v>
      </c>
      <c r="J56" s="59">
        <v>0.23</v>
      </c>
      <c r="K56" s="127">
        <f t="shared" si="1"/>
        <v>0.23255813953488372</v>
      </c>
      <c r="L56" s="119"/>
      <c r="M56" s="111">
        <f t="shared" si="0"/>
        <v>0</v>
      </c>
      <c r="N56" s="21">
        <f>H56*J56</f>
        <v>0</v>
      </c>
      <c r="O56" s="22">
        <v>30</v>
      </c>
      <c r="P56" s="22">
        <f>H56*O56</f>
        <v>0</v>
      </c>
      <c r="Q56" s="76" t="s">
        <v>22</v>
      </c>
      <c r="R56" s="54"/>
    </row>
    <row r="57" spans="1:18" ht="16.5" thickBot="1">
      <c r="A57" s="52"/>
      <c r="B57" s="44"/>
      <c r="C57" s="45" t="s">
        <v>61</v>
      </c>
      <c r="D57" s="89">
        <v>1095</v>
      </c>
      <c r="E57" s="99" t="s">
        <v>82</v>
      </c>
      <c r="F57" s="89" t="s">
        <v>86</v>
      </c>
      <c r="G57" s="89" t="s">
        <v>87</v>
      </c>
      <c r="H57" s="34"/>
      <c r="I57" s="62">
        <v>0.27</v>
      </c>
      <c r="J57" s="62">
        <v>0.27</v>
      </c>
      <c r="K57" s="129">
        <f t="shared" si="1"/>
        <v>0.24657534246575341</v>
      </c>
      <c r="L57" s="122"/>
      <c r="M57" s="114">
        <f t="shared" si="0"/>
        <v>0</v>
      </c>
      <c r="N57" s="35">
        <f>H57*J57</f>
        <v>0</v>
      </c>
      <c r="O57" s="36">
        <v>36</v>
      </c>
      <c r="P57" s="36">
        <f>H57*O57</f>
        <v>0</v>
      </c>
      <c r="Q57" s="76" t="s">
        <v>22</v>
      </c>
      <c r="R57" s="54"/>
    </row>
    <row r="58" spans="1:18" ht="16.5" thickTop="1">
      <c r="A58" s="52"/>
      <c r="B58" s="13" t="s">
        <v>62</v>
      </c>
      <c r="C58" s="37" t="s">
        <v>63</v>
      </c>
      <c r="D58" s="86">
        <v>210</v>
      </c>
      <c r="E58" s="96" t="s">
        <v>82</v>
      </c>
      <c r="F58" s="86" t="s">
        <v>86</v>
      </c>
      <c r="G58" s="86" t="s">
        <v>87</v>
      </c>
      <c r="H58" s="15"/>
      <c r="I58" s="58">
        <v>0.03</v>
      </c>
      <c r="J58" s="58">
        <v>0.03</v>
      </c>
      <c r="K58" s="126">
        <f t="shared" si="1"/>
        <v>0.14285714285714285</v>
      </c>
      <c r="L58" s="118"/>
      <c r="M58" s="110">
        <f t="shared" si="0"/>
        <v>0</v>
      </c>
      <c r="N58" s="16">
        <f>H58*J58</f>
        <v>0</v>
      </c>
      <c r="O58" s="17">
        <v>6</v>
      </c>
      <c r="P58" s="17">
        <f>H58*O58</f>
        <v>0</v>
      </c>
      <c r="Q58" s="75" t="s">
        <v>22</v>
      </c>
      <c r="R58" s="54"/>
    </row>
    <row r="59" spans="1:18" ht="15.75">
      <c r="A59" s="52"/>
      <c r="B59" s="31"/>
      <c r="C59" s="38" t="s">
        <v>64</v>
      </c>
      <c r="D59" s="87">
        <v>413</v>
      </c>
      <c r="E59" s="97" t="s">
        <v>82</v>
      </c>
      <c r="F59" s="87" t="s">
        <v>86</v>
      </c>
      <c r="G59" s="87" t="s">
        <v>87</v>
      </c>
      <c r="H59" s="20"/>
      <c r="I59" s="59">
        <v>0.03</v>
      </c>
      <c r="J59" s="59">
        <v>0.03</v>
      </c>
      <c r="K59" s="127">
        <f t="shared" si="1"/>
        <v>7.2639225181598058E-2</v>
      </c>
      <c r="L59" s="119"/>
      <c r="M59" s="111">
        <f t="shared" si="0"/>
        <v>0</v>
      </c>
      <c r="N59" s="21">
        <f>H59*J59</f>
        <v>0</v>
      </c>
      <c r="O59" s="22">
        <v>8</v>
      </c>
      <c r="P59" s="22">
        <f>H59*O59</f>
        <v>0</v>
      </c>
      <c r="Q59" s="76" t="s">
        <v>22</v>
      </c>
      <c r="R59" s="54"/>
    </row>
    <row r="60" spans="1:18" ht="15.75">
      <c r="A60" s="52"/>
      <c r="B60" s="31"/>
      <c r="C60" s="38" t="s">
        <v>65</v>
      </c>
      <c r="D60" s="87">
        <v>413</v>
      </c>
      <c r="E60" s="97" t="s">
        <v>82</v>
      </c>
      <c r="F60" s="87" t="s">
        <v>86</v>
      </c>
      <c r="G60" s="87" t="s">
        <v>87</v>
      </c>
      <c r="H60" s="20"/>
      <c r="I60" s="59">
        <v>0.03</v>
      </c>
      <c r="J60" s="59">
        <v>0.03</v>
      </c>
      <c r="K60" s="127">
        <f t="shared" si="1"/>
        <v>7.2639225181598058E-2</v>
      </c>
      <c r="L60" s="119"/>
      <c r="M60" s="111">
        <f t="shared" si="0"/>
        <v>0</v>
      </c>
      <c r="N60" s="21">
        <f>H60*J60</f>
        <v>0</v>
      </c>
      <c r="O60" s="22">
        <v>12</v>
      </c>
      <c r="P60" s="22">
        <f>H60*O60</f>
        <v>0</v>
      </c>
      <c r="Q60" s="76" t="s">
        <v>22</v>
      </c>
      <c r="R60" s="54"/>
    </row>
    <row r="61" spans="1:18" ht="15.75">
      <c r="A61" s="52"/>
      <c r="B61" s="31"/>
      <c r="C61" s="38" t="s">
        <v>66</v>
      </c>
      <c r="D61" s="87">
        <v>413</v>
      </c>
      <c r="E61" s="97" t="s">
        <v>82</v>
      </c>
      <c r="F61" s="87" t="s">
        <v>86</v>
      </c>
      <c r="G61" s="87" t="s">
        <v>87</v>
      </c>
      <c r="H61" s="20"/>
      <c r="I61" s="59">
        <v>0.03</v>
      </c>
      <c r="J61" s="59">
        <v>0.03</v>
      </c>
      <c r="K61" s="127">
        <f t="shared" si="1"/>
        <v>7.2639225181598058E-2</v>
      </c>
      <c r="L61" s="119"/>
      <c r="M61" s="111">
        <f t="shared" si="0"/>
        <v>0</v>
      </c>
      <c r="N61" s="21">
        <f>H61*J61</f>
        <v>0</v>
      </c>
      <c r="O61" s="22">
        <v>15</v>
      </c>
      <c r="P61" s="22">
        <f>H61*O61</f>
        <v>0</v>
      </c>
      <c r="Q61" s="76" t="s">
        <v>22</v>
      </c>
      <c r="R61" s="54"/>
    </row>
    <row r="62" spans="1:18" ht="15.75">
      <c r="A62" s="52"/>
      <c r="B62" s="31"/>
      <c r="C62" s="38" t="s">
        <v>67</v>
      </c>
      <c r="D62" s="87">
        <v>425</v>
      </c>
      <c r="E62" s="97" t="s">
        <v>82</v>
      </c>
      <c r="F62" s="87" t="s">
        <v>86</v>
      </c>
      <c r="G62" s="87" t="s">
        <v>87</v>
      </c>
      <c r="H62" s="20"/>
      <c r="I62" s="59">
        <v>0.03</v>
      </c>
      <c r="J62" s="59">
        <v>0.03</v>
      </c>
      <c r="K62" s="127">
        <f t="shared" si="1"/>
        <v>7.0588235294117646E-2</v>
      </c>
      <c r="L62" s="119"/>
      <c r="M62" s="111">
        <f t="shared" si="0"/>
        <v>0</v>
      </c>
      <c r="N62" s="21">
        <f>H62*J62</f>
        <v>0</v>
      </c>
      <c r="O62" s="22">
        <v>18</v>
      </c>
      <c r="P62" s="22">
        <f>H62*O62</f>
        <v>0</v>
      </c>
      <c r="Q62" s="76" t="s">
        <v>22</v>
      </c>
      <c r="R62" s="54"/>
    </row>
    <row r="63" spans="1:18" ht="15.75">
      <c r="A63" s="52"/>
      <c r="B63" s="31"/>
      <c r="C63" s="38" t="s">
        <v>68</v>
      </c>
      <c r="D63" s="87">
        <v>920</v>
      </c>
      <c r="E63" s="97" t="s">
        <v>82</v>
      </c>
      <c r="F63" s="87" t="s">
        <v>86</v>
      </c>
      <c r="G63" s="87" t="s">
        <v>87</v>
      </c>
      <c r="H63" s="20"/>
      <c r="I63" s="59">
        <v>7.0000000000000007E-2</v>
      </c>
      <c r="J63" s="59">
        <v>7.0000000000000007E-2</v>
      </c>
      <c r="K63" s="127">
        <f t="shared" si="1"/>
        <v>7.6086956521739135E-2</v>
      </c>
      <c r="L63" s="119"/>
      <c r="M63" s="111">
        <f>H63*I63</f>
        <v>0</v>
      </c>
      <c r="N63" s="21">
        <f>H63*J63</f>
        <v>0</v>
      </c>
      <c r="O63" s="22">
        <v>24</v>
      </c>
      <c r="P63" s="22">
        <f>H63*O63</f>
        <v>0</v>
      </c>
      <c r="Q63" s="76" t="s">
        <v>22</v>
      </c>
      <c r="R63" s="54"/>
    </row>
    <row r="64" spans="1:18" ht="16.5" thickBot="1">
      <c r="A64" s="52"/>
      <c r="B64" s="39"/>
      <c r="C64" s="40" t="s">
        <v>69</v>
      </c>
      <c r="D64" s="88">
        <v>920</v>
      </c>
      <c r="E64" s="98" t="s">
        <v>82</v>
      </c>
      <c r="F64" s="88" t="s">
        <v>86</v>
      </c>
      <c r="G64" s="88" t="s">
        <v>87</v>
      </c>
      <c r="H64" s="25"/>
      <c r="I64" s="60">
        <v>7.0000000000000007E-2</v>
      </c>
      <c r="J64" s="60">
        <v>7.0000000000000007E-2</v>
      </c>
      <c r="K64" s="128">
        <f t="shared" si="1"/>
        <v>7.6086956521739135E-2</v>
      </c>
      <c r="L64" s="120"/>
      <c r="M64" s="112">
        <f>H64*I64</f>
        <v>0</v>
      </c>
      <c r="N64" s="26">
        <f>H64*J64</f>
        <v>0</v>
      </c>
      <c r="O64" s="27">
        <v>30</v>
      </c>
      <c r="P64" s="27">
        <f>H64*O64</f>
        <v>0</v>
      </c>
      <c r="Q64" s="77" t="s">
        <v>22</v>
      </c>
      <c r="R64" s="54"/>
    </row>
    <row r="65" spans="1:18" ht="16.5" thickTop="1">
      <c r="A65" s="52"/>
      <c r="B65" s="41" t="s">
        <v>70</v>
      </c>
      <c r="C65" s="28" t="s">
        <v>71</v>
      </c>
      <c r="D65" s="90">
        <v>229</v>
      </c>
      <c r="E65" s="100" t="s">
        <v>82</v>
      </c>
      <c r="F65" s="90" t="s">
        <v>86</v>
      </c>
      <c r="G65" s="131" t="s">
        <v>91</v>
      </c>
      <c r="H65" s="43"/>
      <c r="I65" s="61">
        <v>5.0999999999999997E-2</v>
      </c>
      <c r="J65" s="61">
        <v>5.0999999999999997E-2</v>
      </c>
      <c r="K65" s="130">
        <f t="shared" si="1"/>
        <v>0.22270742358078602</v>
      </c>
      <c r="L65" s="121"/>
      <c r="M65" s="113">
        <f t="shared" si="0"/>
        <v>0</v>
      </c>
      <c r="N65" s="29">
        <f>H65*J65</f>
        <v>0</v>
      </c>
      <c r="O65" s="30">
        <v>6</v>
      </c>
      <c r="P65" s="30">
        <f>H65*O65</f>
        <v>0</v>
      </c>
      <c r="Q65" s="76" t="s">
        <v>18</v>
      </c>
      <c r="R65" s="54"/>
    </row>
    <row r="66" spans="1:18" ht="15.75">
      <c r="A66" s="52"/>
      <c r="B66" s="31"/>
      <c r="C66" s="19" t="s">
        <v>72</v>
      </c>
      <c r="D66" s="87">
        <v>229</v>
      </c>
      <c r="E66" s="97" t="s">
        <v>82</v>
      </c>
      <c r="F66" s="87" t="s">
        <v>86</v>
      </c>
      <c r="G66" s="132" t="s">
        <v>91</v>
      </c>
      <c r="H66" s="20"/>
      <c r="I66" s="59">
        <v>5.0999999999999997E-2</v>
      </c>
      <c r="J66" s="59">
        <v>5.0999999999999997E-2</v>
      </c>
      <c r="K66" s="127">
        <f t="shared" si="1"/>
        <v>0.22270742358078602</v>
      </c>
      <c r="L66" s="119"/>
      <c r="M66" s="111">
        <f t="shared" si="0"/>
        <v>0</v>
      </c>
      <c r="N66" s="21">
        <f>H66*J66</f>
        <v>0</v>
      </c>
      <c r="O66" s="22">
        <v>8</v>
      </c>
      <c r="P66" s="22">
        <f>H66*O66</f>
        <v>0</v>
      </c>
      <c r="Q66" s="76" t="s">
        <v>18</v>
      </c>
      <c r="R66" s="54"/>
    </row>
    <row r="67" spans="1:18" ht="15.75">
      <c r="A67" s="52"/>
      <c r="B67" s="31"/>
      <c r="C67" s="19" t="s">
        <v>73</v>
      </c>
      <c r="D67" s="87">
        <v>317</v>
      </c>
      <c r="E67" s="97" t="s">
        <v>82</v>
      </c>
      <c r="F67" s="87" t="s">
        <v>86</v>
      </c>
      <c r="G67" s="132" t="s">
        <v>91</v>
      </c>
      <c r="H67" s="20"/>
      <c r="I67" s="59">
        <v>5.5E-2</v>
      </c>
      <c r="J67" s="59">
        <v>5.5E-2</v>
      </c>
      <c r="K67" s="127">
        <f t="shared" si="1"/>
        <v>0.17350157728706625</v>
      </c>
      <c r="L67" s="119"/>
      <c r="M67" s="111">
        <f t="shared" si="0"/>
        <v>0</v>
      </c>
      <c r="N67" s="21">
        <f>H67*J67</f>
        <v>0</v>
      </c>
      <c r="O67" s="22">
        <v>12</v>
      </c>
      <c r="P67" s="22">
        <f>H67*O67</f>
        <v>0</v>
      </c>
      <c r="Q67" s="76" t="s">
        <v>18</v>
      </c>
      <c r="R67" s="54"/>
    </row>
    <row r="68" spans="1:18" ht="15.75">
      <c r="A68" s="52"/>
      <c r="B68" s="31"/>
      <c r="C68" s="19" t="s">
        <v>74</v>
      </c>
      <c r="D68" s="87">
        <v>388</v>
      </c>
      <c r="E68" s="97" t="s">
        <v>82</v>
      </c>
      <c r="F68" s="87" t="s">
        <v>86</v>
      </c>
      <c r="G68" s="132" t="s">
        <v>91</v>
      </c>
      <c r="H68" s="20"/>
      <c r="I68" s="59">
        <v>6.5000000000000002E-2</v>
      </c>
      <c r="J68" s="59">
        <v>6.5000000000000002E-2</v>
      </c>
      <c r="K68" s="127">
        <f t="shared" si="1"/>
        <v>0.16752577319587628</v>
      </c>
      <c r="L68" s="119"/>
      <c r="M68" s="111">
        <f t="shared" si="0"/>
        <v>0</v>
      </c>
      <c r="N68" s="21">
        <f>H68*J68</f>
        <v>0</v>
      </c>
      <c r="O68" s="22">
        <v>15</v>
      </c>
      <c r="P68" s="22">
        <f>H68*O68</f>
        <v>0</v>
      </c>
      <c r="Q68" s="76" t="s">
        <v>18</v>
      </c>
      <c r="R68" s="54"/>
    </row>
    <row r="69" spans="1:18" ht="15.75">
      <c r="A69" s="52"/>
      <c r="B69" s="31"/>
      <c r="C69" s="19" t="s">
        <v>75</v>
      </c>
      <c r="D69" s="87">
        <v>459</v>
      </c>
      <c r="E69" s="97" t="s">
        <v>82</v>
      </c>
      <c r="F69" s="87" t="s">
        <v>86</v>
      </c>
      <c r="G69" s="132" t="s">
        <v>91</v>
      </c>
      <c r="H69" s="20"/>
      <c r="I69" s="59">
        <v>7.8E-2</v>
      </c>
      <c r="J69" s="59">
        <v>7.8E-2</v>
      </c>
      <c r="K69" s="127">
        <f t="shared" si="1"/>
        <v>0.16993464052287582</v>
      </c>
      <c r="L69" s="119"/>
      <c r="M69" s="111">
        <f t="shared" si="0"/>
        <v>0</v>
      </c>
      <c r="N69" s="21">
        <f>H69*J69</f>
        <v>0</v>
      </c>
      <c r="O69" s="22">
        <v>18</v>
      </c>
      <c r="P69" s="22">
        <f>H69*O69</f>
        <v>0</v>
      </c>
      <c r="Q69" s="76" t="s">
        <v>18</v>
      </c>
      <c r="R69" s="54"/>
    </row>
    <row r="70" spans="1:18" ht="16.5" thickBot="1">
      <c r="A70" s="52"/>
      <c r="B70" s="44"/>
      <c r="C70" s="33" t="s">
        <v>76</v>
      </c>
      <c r="D70" s="89">
        <v>494</v>
      </c>
      <c r="E70" s="99" t="s">
        <v>82</v>
      </c>
      <c r="F70" s="89" t="s">
        <v>86</v>
      </c>
      <c r="G70" s="133" t="s">
        <v>91</v>
      </c>
      <c r="H70" s="34"/>
      <c r="I70" s="62">
        <v>9.6000000000000002E-2</v>
      </c>
      <c r="J70" s="62">
        <v>9.6000000000000002E-2</v>
      </c>
      <c r="K70" s="129">
        <f t="shared" si="1"/>
        <v>0.19433198380566802</v>
      </c>
      <c r="L70" s="122"/>
      <c r="M70" s="114">
        <f t="shared" si="0"/>
        <v>0</v>
      </c>
      <c r="N70" s="35">
        <f>H70*J70</f>
        <v>0</v>
      </c>
      <c r="O70" s="36">
        <v>24</v>
      </c>
      <c r="P70" s="36">
        <f>H70*O70</f>
        <v>0</v>
      </c>
      <c r="Q70" s="76" t="s">
        <v>18</v>
      </c>
      <c r="R70" s="54"/>
    </row>
    <row r="71" spans="1:18" ht="16.5" thickTop="1">
      <c r="A71" s="52"/>
      <c r="B71" s="13" t="s">
        <v>77</v>
      </c>
      <c r="C71" s="14" t="s">
        <v>71</v>
      </c>
      <c r="D71" s="86">
        <v>229</v>
      </c>
      <c r="E71" s="96" t="s">
        <v>82</v>
      </c>
      <c r="F71" s="86" t="s">
        <v>86</v>
      </c>
      <c r="G71" s="134" t="s">
        <v>91</v>
      </c>
      <c r="H71" s="15"/>
      <c r="I71" s="58">
        <v>5.0999999999999997E-2</v>
      </c>
      <c r="J71" s="58">
        <v>5.0999999999999997E-2</v>
      </c>
      <c r="K71" s="126">
        <f t="shared" si="1"/>
        <v>0.22270742358078602</v>
      </c>
      <c r="L71" s="118"/>
      <c r="M71" s="110">
        <f t="shared" si="0"/>
        <v>0</v>
      </c>
      <c r="N71" s="16">
        <f>H71*J71</f>
        <v>0</v>
      </c>
      <c r="O71" s="17">
        <v>6</v>
      </c>
      <c r="P71" s="17">
        <f>H71*O71</f>
        <v>0</v>
      </c>
      <c r="Q71" s="75" t="s">
        <v>18</v>
      </c>
      <c r="R71" s="54"/>
    </row>
    <row r="72" spans="1:18" ht="15.75">
      <c r="A72" s="52"/>
      <c r="B72" s="31"/>
      <c r="C72" s="19" t="s">
        <v>72</v>
      </c>
      <c r="D72" s="87">
        <v>229</v>
      </c>
      <c r="E72" s="97" t="s">
        <v>82</v>
      </c>
      <c r="F72" s="87" t="s">
        <v>86</v>
      </c>
      <c r="G72" s="132" t="s">
        <v>91</v>
      </c>
      <c r="H72" s="20"/>
      <c r="I72" s="59">
        <v>5.0999999999999997E-2</v>
      </c>
      <c r="J72" s="59">
        <v>5.0999999999999997E-2</v>
      </c>
      <c r="K72" s="127">
        <f t="shared" ref="K72:K76" si="3">MAX(I72:J72)*1000/D72</f>
        <v>0.22270742358078602</v>
      </c>
      <c r="L72" s="119"/>
      <c r="M72" s="111">
        <f t="shared" si="0"/>
        <v>0</v>
      </c>
      <c r="N72" s="21">
        <f>H72*J72</f>
        <v>0</v>
      </c>
      <c r="O72" s="22">
        <v>8</v>
      </c>
      <c r="P72" s="22">
        <f>H72*O72</f>
        <v>0</v>
      </c>
      <c r="Q72" s="76" t="s">
        <v>18</v>
      </c>
      <c r="R72" s="54"/>
    </row>
    <row r="73" spans="1:18" ht="15.75">
      <c r="A73" s="52"/>
      <c r="B73" s="31"/>
      <c r="C73" s="19" t="s">
        <v>73</v>
      </c>
      <c r="D73" s="87">
        <v>317</v>
      </c>
      <c r="E73" s="97" t="s">
        <v>82</v>
      </c>
      <c r="F73" s="87" t="s">
        <v>86</v>
      </c>
      <c r="G73" s="132" t="s">
        <v>91</v>
      </c>
      <c r="H73" s="20"/>
      <c r="I73" s="59">
        <v>5.5E-2</v>
      </c>
      <c r="J73" s="59">
        <v>5.5E-2</v>
      </c>
      <c r="K73" s="127">
        <f t="shared" si="3"/>
        <v>0.17350157728706625</v>
      </c>
      <c r="L73" s="119"/>
      <c r="M73" s="111">
        <f t="shared" si="0"/>
        <v>0</v>
      </c>
      <c r="N73" s="21">
        <f>H73*J73</f>
        <v>0</v>
      </c>
      <c r="O73" s="22">
        <v>12</v>
      </c>
      <c r="P73" s="22">
        <f>H73*O73</f>
        <v>0</v>
      </c>
      <c r="Q73" s="76" t="s">
        <v>18</v>
      </c>
      <c r="R73" s="54"/>
    </row>
    <row r="74" spans="1:18" ht="15.75">
      <c r="A74" s="52"/>
      <c r="B74" s="31"/>
      <c r="C74" s="19" t="s">
        <v>74</v>
      </c>
      <c r="D74" s="87">
        <v>388</v>
      </c>
      <c r="E74" s="97" t="s">
        <v>82</v>
      </c>
      <c r="F74" s="87" t="s">
        <v>86</v>
      </c>
      <c r="G74" s="132" t="s">
        <v>91</v>
      </c>
      <c r="H74" s="20"/>
      <c r="I74" s="59">
        <v>6.5000000000000002E-2</v>
      </c>
      <c r="J74" s="59">
        <v>6.5000000000000002E-2</v>
      </c>
      <c r="K74" s="127">
        <f t="shared" si="3"/>
        <v>0.16752577319587628</v>
      </c>
      <c r="L74" s="119"/>
      <c r="M74" s="111">
        <f t="shared" si="0"/>
        <v>0</v>
      </c>
      <c r="N74" s="21">
        <f>H74*J74</f>
        <v>0</v>
      </c>
      <c r="O74" s="22">
        <v>15</v>
      </c>
      <c r="P74" s="22">
        <f>H74*O74</f>
        <v>0</v>
      </c>
      <c r="Q74" s="76" t="s">
        <v>18</v>
      </c>
      <c r="R74" s="54"/>
    </row>
    <row r="75" spans="1:18" ht="15.75">
      <c r="A75" s="52"/>
      <c r="B75" s="31"/>
      <c r="C75" s="19" t="s">
        <v>75</v>
      </c>
      <c r="D75" s="87">
        <v>459</v>
      </c>
      <c r="E75" s="97" t="s">
        <v>82</v>
      </c>
      <c r="F75" s="87" t="s">
        <v>86</v>
      </c>
      <c r="G75" s="132" t="s">
        <v>91</v>
      </c>
      <c r="H75" s="20"/>
      <c r="I75" s="59">
        <v>7.8E-2</v>
      </c>
      <c r="J75" s="59">
        <v>7.8E-2</v>
      </c>
      <c r="K75" s="127">
        <f t="shared" si="3"/>
        <v>0.16993464052287582</v>
      </c>
      <c r="L75" s="119"/>
      <c r="M75" s="111">
        <f t="shared" si="0"/>
        <v>0</v>
      </c>
      <c r="N75" s="21">
        <f>H75*J75</f>
        <v>0</v>
      </c>
      <c r="O75" s="22">
        <v>18</v>
      </c>
      <c r="P75" s="22">
        <f>H75*O75</f>
        <v>0</v>
      </c>
      <c r="Q75" s="76" t="s">
        <v>18</v>
      </c>
      <c r="R75" s="54"/>
    </row>
    <row r="76" spans="1:18" ht="16.5" thickBot="1">
      <c r="A76" s="52"/>
      <c r="B76" s="39"/>
      <c r="C76" s="24" t="s">
        <v>76</v>
      </c>
      <c r="D76" s="88">
        <v>494</v>
      </c>
      <c r="E76" s="98" t="s">
        <v>82</v>
      </c>
      <c r="F76" s="88" t="s">
        <v>86</v>
      </c>
      <c r="G76" s="135" t="s">
        <v>91</v>
      </c>
      <c r="H76" s="25"/>
      <c r="I76" s="60">
        <v>9.6000000000000002E-2</v>
      </c>
      <c r="J76" s="60">
        <v>9.6000000000000002E-2</v>
      </c>
      <c r="K76" s="128">
        <f t="shared" si="3"/>
        <v>0.19433198380566802</v>
      </c>
      <c r="L76" s="120"/>
      <c r="M76" s="112">
        <f t="shared" si="0"/>
        <v>0</v>
      </c>
      <c r="N76" s="26">
        <f>H76*J76</f>
        <v>0</v>
      </c>
      <c r="O76" s="27">
        <v>24</v>
      </c>
      <c r="P76" s="27">
        <f>H76*O76</f>
        <v>0</v>
      </c>
      <c r="Q76" s="77" t="s">
        <v>18</v>
      </c>
      <c r="R76" s="54"/>
    </row>
    <row r="77" spans="1:18" ht="7.5" customHeight="1" thickTop="1">
      <c r="A77" s="52"/>
      <c r="B77" s="63"/>
      <c r="C77" s="64"/>
      <c r="D77" s="64"/>
      <c r="E77" s="101"/>
      <c r="F77" s="64"/>
      <c r="G77" s="64"/>
      <c r="H77" s="64"/>
      <c r="I77" s="65"/>
      <c r="J77" s="65"/>
      <c r="K77" s="65"/>
      <c r="L77" s="101"/>
      <c r="M77" s="64"/>
      <c r="N77" s="64"/>
      <c r="O77" s="64"/>
      <c r="P77" s="64"/>
      <c r="Q77" s="64"/>
      <c r="R77" s="54"/>
    </row>
    <row r="78" spans="1:18" ht="31.5" customHeight="1" thickBot="1">
      <c r="A78" s="52"/>
      <c r="B78" s="78"/>
      <c r="C78" s="79" t="s">
        <v>78</v>
      </c>
      <c r="D78" s="80"/>
      <c r="E78" s="102"/>
      <c r="F78" s="80"/>
      <c r="G78" s="80"/>
      <c r="H78" s="80"/>
      <c r="I78" s="81"/>
      <c r="J78" s="81"/>
      <c r="K78" s="81"/>
      <c r="L78" s="102"/>
      <c r="M78" s="82">
        <f>SUM(M7:M77)</f>
        <v>0</v>
      </c>
      <c r="N78" s="82">
        <f>SUM(N7:N77)</f>
        <v>0</v>
      </c>
      <c r="O78" s="82"/>
      <c r="P78" s="82">
        <f>SUM(P7:P77)</f>
        <v>0</v>
      </c>
      <c r="Q78" s="82"/>
      <c r="R78" s="54"/>
    </row>
    <row r="79" spans="1:18" ht="14.25" thickTop="1" thickBot="1">
      <c r="A79" s="66"/>
      <c r="B79" s="67"/>
      <c r="C79" s="68"/>
      <c r="D79" s="68"/>
      <c r="E79" s="103"/>
      <c r="F79" s="68"/>
      <c r="G79" s="68"/>
      <c r="H79" s="68"/>
      <c r="I79" s="69"/>
      <c r="J79" s="69"/>
      <c r="K79" s="69"/>
      <c r="L79" s="103"/>
      <c r="M79" s="68"/>
      <c r="N79" s="68"/>
      <c r="O79" s="68"/>
      <c r="P79" s="68"/>
      <c r="Q79" s="68"/>
      <c r="R79" s="70"/>
    </row>
    <row r="80" spans="1:18" ht="13.5" thickTop="1"/>
  </sheetData>
  <protectedRanges>
    <protectedRange sqref="D7:H76 K7:L76" name="Range1"/>
  </protectedRanges>
  <mergeCells count="1">
    <mergeCell ref="D2:E2"/>
  </mergeCells>
  <pageMargins left="0.75" right="0.75" top="1" bottom="1" header="0.5" footer="0.5"/>
  <pageSetup scale="46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VRF Indoor Equip</vt:lpstr>
      <vt:lpstr>'VRF Indoor Equip'!Print_Area</vt:lpstr>
      <vt:lpstr>'VRF Indoor Equip'!Print_Titles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Rash, Matthew</dc:creator>
  <cp:lastModifiedBy>Rash, Matthew</cp:lastModifiedBy>
  <dcterms:created xsi:type="dcterms:W3CDTF">2016-09-22T12:02:51Z</dcterms:created>
  <dcterms:modified xsi:type="dcterms:W3CDTF">2018-06-28T12:03:20Z</dcterms:modified>
</cp:coreProperties>
</file>