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5" windowWidth="24915" windowHeight="12840"/>
  </bookViews>
  <sheets>
    <sheet name="Chiller Data" sheetId="1" r:id="rId1"/>
    <sheet name="CAPFT" sheetId="2" r:id="rId2"/>
    <sheet name="EIRFT" sheetId="3" r:id="rId3"/>
    <sheet name="EIRFPLR_CS" sheetId="4" r:id="rId4"/>
    <sheet name="EIRFPLR_VFD" sheetId="5" r:id="rId5"/>
  </sheets>
  <calcPr calcId="125725"/>
</workbook>
</file>

<file path=xl/calcChain.xml><?xml version="1.0" encoding="utf-8"?>
<calcChain xmlns="http://schemas.openxmlformats.org/spreadsheetml/2006/main">
  <c r="D10" i="1"/>
  <c r="C4" i="5"/>
  <c r="C5"/>
  <c r="C6"/>
  <c r="C7"/>
  <c r="C8"/>
  <c r="C9"/>
  <c r="C10"/>
  <c r="C11"/>
  <c r="C3"/>
  <c r="B6" i="1"/>
  <c r="D11" i="5" l="1"/>
  <c r="B11"/>
  <c r="B4"/>
  <c r="B5"/>
  <c r="B6"/>
  <c r="B7"/>
  <c r="B8"/>
  <c r="B9"/>
  <c r="B10"/>
  <c r="B3"/>
  <c r="D4"/>
  <c r="D5"/>
  <c r="D6"/>
  <c r="D7"/>
  <c r="D8"/>
  <c r="D9"/>
  <c r="D10"/>
  <c r="D3"/>
  <c r="B4" i="4"/>
  <c r="B5"/>
  <c r="B6"/>
  <c r="B7"/>
  <c r="B8"/>
  <c r="B9"/>
  <c r="B10"/>
  <c r="B3"/>
  <c r="D5"/>
  <c r="D6"/>
  <c r="D7"/>
  <c r="D8"/>
  <c r="D9"/>
  <c r="D10"/>
  <c r="D4"/>
  <c r="D3"/>
  <c r="D20" i="3"/>
  <c r="D21"/>
  <c r="D22"/>
  <c r="D19"/>
  <c r="D16"/>
  <c r="D17"/>
  <c r="D18"/>
  <c r="D15"/>
  <c r="D12"/>
  <c r="D13"/>
  <c r="D14"/>
  <c r="D11"/>
  <c r="D8"/>
  <c r="D9"/>
  <c r="D10"/>
  <c r="D7"/>
  <c r="D4"/>
  <c r="D5"/>
  <c r="D6"/>
  <c r="D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D20" i="2"/>
  <c r="D21"/>
  <c r="D22"/>
  <c r="D19"/>
  <c r="D16"/>
  <c r="D17"/>
  <c r="D18"/>
  <c r="D15"/>
  <c r="D12"/>
  <c r="D13"/>
  <c r="D14"/>
  <c r="D11"/>
  <c r="D8"/>
  <c r="D9"/>
  <c r="D10"/>
  <c r="D7"/>
  <c r="D4"/>
  <c r="D5"/>
  <c r="D6"/>
  <c r="D3"/>
  <c r="C20"/>
  <c r="C21"/>
  <c r="C22"/>
  <c r="C19"/>
  <c r="C16"/>
  <c r="C17"/>
  <c r="C18"/>
  <c r="C15"/>
  <c r="C14"/>
  <c r="C12"/>
  <c r="C13"/>
  <c r="C11"/>
  <c r="C8"/>
  <c r="C9"/>
  <c r="C10"/>
  <c r="C7"/>
  <c r="C4"/>
  <c r="C5"/>
  <c r="C6"/>
  <c r="C3"/>
  <c r="B20"/>
  <c r="B21"/>
  <c r="B22"/>
  <c r="B19"/>
  <c r="B16"/>
  <c r="B17"/>
  <c r="B18"/>
  <c r="B15"/>
  <c r="B12"/>
  <c r="B13"/>
  <c r="B14"/>
  <c r="B11"/>
  <c r="B8"/>
  <c r="B9"/>
  <c r="B10"/>
  <c r="B7"/>
  <c r="B4"/>
  <c r="B5"/>
  <c r="B6"/>
  <c r="B3"/>
</calcChain>
</file>

<file path=xl/sharedStrings.xml><?xml version="1.0" encoding="utf-8"?>
<sst xmlns="http://schemas.openxmlformats.org/spreadsheetml/2006/main" count="54" uniqueCount="34">
  <si>
    <t>EIR</t>
  </si>
  <si>
    <t>Chiller Data Sheet</t>
  </si>
  <si>
    <t>Project</t>
  </si>
  <si>
    <t>Part Load (Mfg Data)</t>
  </si>
  <si>
    <t>Percent Loading</t>
  </si>
  <si>
    <t>Capacity (tons)</t>
  </si>
  <si>
    <t>kW</t>
  </si>
  <si>
    <r>
      <t>CHWS (</t>
    </r>
    <r>
      <rPr>
        <b/>
        <sz val="11"/>
        <color theme="1"/>
        <rFont val="Calibri"/>
        <family val="2"/>
      </rPr>
      <t>°F)</t>
    </r>
  </si>
  <si>
    <r>
      <t>Cond Temp (</t>
    </r>
    <r>
      <rPr>
        <b/>
        <sz val="11"/>
        <color theme="1"/>
        <rFont val="Calibri"/>
        <family val="2"/>
      </rPr>
      <t>°F)</t>
    </r>
  </si>
  <si>
    <t>Full Load (Mfg Data)</t>
  </si>
  <si>
    <t xml:space="preserve">Project No. </t>
  </si>
  <si>
    <t>CHWS Design</t>
  </si>
  <si>
    <t>Condenser Temp Design</t>
  </si>
  <si>
    <t>°F</t>
  </si>
  <si>
    <t>Mfg - Model</t>
  </si>
  <si>
    <t>Point</t>
  </si>
  <si>
    <t>Depend (Z)</t>
  </si>
  <si>
    <t>Indep 1 (X)</t>
  </si>
  <si>
    <t>Indep 2 (Y)</t>
  </si>
  <si>
    <t>CAPFT</t>
  </si>
  <si>
    <t>EIRFT</t>
  </si>
  <si>
    <t>EIRfPLR for Constant Speed Compressor</t>
  </si>
  <si>
    <t>Indep 1 (X) PLR</t>
  </si>
  <si>
    <t>Depend (Z) EIRfPLR</t>
  </si>
  <si>
    <r>
      <t xml:space="preserve">Indep 2 (Y) </t>
    </r>
    <r>
      <rPr>
        <b/>
        <sz val="11"/>
        <color theme="1"/>
        <rFont val="Calibri"/>
        <family val="2"/>
      </rPr>
      <t>ΔT</t>
    </r>
  </si>
  <si>
    <t>EIRfPLR for Variable Speed Compressor</t>
  </si>
  <si>
    <t xml:space="preserve">York </t>
  </si>
  <si>
    <t>3108039.250</t>
  </si>
  <si>
    <t>Rated Conditions</t>
  </si>
  <si>
    <t>YKF5FTQ7-ERG</t>
  </si>
  <si>
    <t>500 ton YK</t>
  </si>
  <si>
    <t>Cap MBtu/h</t>
  </si>
  <si>
    <t>Annual Electric Use</t>
  </si>
  <si>
    <t>kWh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</si>
</sst>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9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1" fillId="0" borderId="3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0" fillId="4" borderId="2" xfId="0" applyFill="1" applyBorder="1"/>
    <xf numFmtId="49" fontId="0" fillId="4" borderId="1" xfId="0" applyNumberFormat="1" applyFill="1" applyBorder="1"/>
    <xf numFmtId="0" fontId="5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0" fontId="0" fillId="3" borderId="7" xfId="0" applyFill="1" applyBorder="1"/>
    <xf numFmtId="0" fontId="0" fillId="3" borderId="8" xfId="0" applyFill="1" applyBorder="1"/>
    <xf numFmtId="9" fontId="0" fillId="0" borderId="12" xfId="0" applyNumberFormat="1" applyBorder="1"/>
    <xf numFmtId="0" fontId="0" fillId="0" borderId="4" xfId="0" applyBorder="1"/>
    <xf numFmtId="0" fontId="3" fillId="0" borderId="0" xfId="0" applyFont="1" applyBorder="1"/>
    <xf numFmtId="0" fontId="0" fillId="0" borderId="7" xfId="0" applyFill="1" applyBorder="1" applyAlignment="1">
      <alignment wrapText="1"/>
    </xf>
    <xf numFmtId="0" fontId="0" fillId="4" borderId="12" xfId="0" applyFill="1" applyBorder="1"/>
    <xf numFmtId="165" fontId="0" fillId="2" borderId="1" xfId="0" applyNumberFormat="1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6" xfId="0" applyFill="1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1" fillId="0" borderId="23" xfId="0" applyFont="1" applyBorder="1"/>
    <xf numFmtId="0" fontId="1" fillId="0" borderId="24" xfId="0" applyFont="1" applyBorder="1"/>
    <xf numFmtId="164" fontId="0" fillId="0" borderId="8" xfId="0" applyNumberFormat="1" applyBorder="1"/>
    <xf numFmtId="164" fontId="0" fillId="0" borderId="16" xfId="0" applyNumberFormat="1" applyBorder="1"/>
    <xf numFmtId="0" fontId="1" fillId="0" borderId="3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Border="1"/>
    <xf numFmtId="0" fontId="0" fillId="0" borderId="0" xfId="0" applyFon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Trane - CVHF</a:t>
            </a:r>
            <a:r>
              <a:rPr lang="en-US" baseline="0"/>
              <a:t> </a:t>
            </a:r>
            <a:r>
              <a:rPr lang="en-US"/>
              <a:t>Full Load 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40</c:v>
          </c:tx>
          <c:marker>
            <c:symbol val="none"/>
          </c:marker>
          <c:xVal>
            <c:numRef>
              <c:f>'Chiller Data'!$C$27:$C$30</c:f>
              <c:numCache>
                <c:formatCode>General</c:formatCode>
                <c:ptCount val="4"/>
              </c:numCache>
            </c:numRef>
          </c:xVal>
          <c:yVal>
            <c:numRef>
              <c:f>'Chiller Data'!$D$27:$D$30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1"/>
          <c:order val="1"/>
          <c:tx>
            <c:v>42</c:v>
          </c:tx>
          <c:marker>
            <c:symbol val="none"/>
          </c:marker>
          <c:xVal>
            <c:numRef>
              <c:f>'Chiller Data'!$C$32:$C$35</c:f>
              <c:numCache>
                <c:formatCode>General</c:formatCode>
                <c:ptCount val="4"/>
              </c:numCache>
            </c:numRef>
          </c:xVal>
          <c:yVal>
            <c:numRef>
              <c:f>'Chiller Data'!$D$32:$D$35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2"/>
          <c:order val="2"/>
          <c:tx>
            <c:v>44</c:v>
          </c:tx>
          <c:marker>
            <c:symbol val="none"/>
          </c:marker>
          <c:xVal>
            <c:numRef>
              <c:f>'Chiller Data'!$C$37:$C$40</c:f>
              <c:numCache>
                <c:formatCode>General</c:formatCode>
                <c:ptCount val="4"/>
              </c:numCache>
            </c:numRef>
          </c:xVal>
          <c:yVal>
            <c:numRef>
              <c:f>'Chiller Data'!$D$37:$D$40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3"/>
          <c:order val="3"/>
          <c:tx>
            <c:v>46</c:v>
          </c:tx>
          <c:marker>
            <c:symbol val="none"/>
          </c:marker>
          <c:xVal>
            <c:numRef>
              <c:f>'Chiller Data'!$H$27:$H$30</c:f>
              <c:numCache>
                <c:formatCode>General</c:formatCode>
                <c:ptCount val="4"/>
              </c:numCache>
            </c:numRef>
          </c:xVal>
          <c:yVal>
            <c:numRef>
              <c:f>'Chiller Data'!$I$27:$I$30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4"/>
          <c:order val="4"/>
          <c:tx>
            <c:v>48</c:v>
          </c:tx>
          <c:marker>
            <c:symbol val="none"/>
          </c:marker>
          <c:xVal>
            <c:numRef>
              <c:f>'Chiller Data'!$H$32:$H$35</c:f>
              <c:numCache>
                <c:formatCode>General</c:formatCode>
                <c:ptCount val="4"/>
              </c:numCache>
            </c:numRef>
          </c:xVal>
          <c:yVal>
            <c:numRef>
              <c:f>'Chiller Data'!$I$32:$I$35</c:f>
              <c:numCache>
                <c:formatCode>General</c:formatCode>
                <c:ptCount val="4"/>
              </c:numCache>
            </c:numRef>
          </c:yVal>
          <c:smooth val="1"/>
        </c:ser>
        <c:axId val="56239232"/>
        <c:axId val="56240768"/>
      </c:scatterChart>
      <c:valAx>
        <c:axId val="56239232"/>
        <c:scaling>
          <c:orientation val="minMax"/>
          <c:max val="650"/>
          <c:min val="635"/>
        </c:scaling>
        <c:axPos val="b"/>
        <c:numFmt formatCode="General" sourceLinked="1"/>
        <c:tickLblPos val="nextTo"/>
        <c:crossAx val="56240768"/>
        <c:crosses val="autoZero"/>
        <c:crossBetween val="midCat"/>
      </c:valAx>
      <c:valAx>
        <c:axId val="56240768"/>
        <c:scaling>
          <c:orientation val="minMax"/>
          <c:max val="400"/>
          <c:min val="150"/>
        </c:scaling>
        <c:axPos val="l"/>
        <c:majorGridlines/>
        <c:numFmt formatCode="General" sourceLinked="1"/>
        <c:tickLblPos val="nextTo"/>
        <c:crossAx val="562392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v>Coeff</c:v>
          </c:tx>
          <c:marker>
            <c:symbol val="none"/>
          </c:marker>
          <c:trendline>
            <c:trendlineType val="poly"/>
            <c:order val="3"/>
            <c:dispEq val="1"/>
            <c:trendlineLbl>
              <c:layout>
                <c:manualLayout>
                  <c:x val="4.3275371828521432E-2"/>
                  <c:y val="-5.6738116068824729E-2"/>
                </c:manualLayout>
              </c:layout>
              <c:numFmt formatCode="General" sourceLinked="0"/>
            </c:trendlineLbl>
          </c:trendline>
          <c:xVal>
            <c:numRef>
              <c:f>EIRFPLR_VFD!$B$3:$B$11</c:f>
              <c:numCache>
                <c:formatCode>0.000</c:formatCode>
                <c:ptCount val="9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</c:numCache>
            </c:numRef>
          </c:xVal>
          <c:yVal>
            <c:numRef>
              <c:f>EIRFPLR_VFD!$D$3:$D$11</c:f>
              <c:numCache>
                <c:formatCode>0.000</c:formatCode>
                <c:ptCount val="9"/>
                <c:pt idx="0">
                  <c:v>1</c:v>
                </c:pt>
                <c:pt idx="1">
                  <c:v>0.80519480519480524</c:v>
                </c:pt>
                <c:pt idx="2">
                  <c:v>0.63961038961038963</c:v>
                </c:pt>
                <c:pt idx="3">
                  <c:v>0.49675324675324678</c:v>
                </c:pt>
                <c:pt idx="4">
                  <c:v>0.37662337662337664</c:v>
                </c:pt>
                <c:pt idx="5">
                  <c:v>0.2792207792207792</c:v>
                </c:pt>
                <c:pt idx="6">
                  <c:v>0.23701298701298701</c:v>
                </c:pt>
                <c:pt idx="7">
                  <c:v>0.19480519480519481</c:v>
                </c:pt>
                <c:pt idx="8">
                  <c:v>0.14935064935064934</c:v>
                </c:pt>
              </c:numCache>
            </c:numRef>
          </c:yVal>
          <c:smooth val="1"/>
        </c:ser>
        <c:axId val="56601984"/>
        <c:axId val="58078336"/>
      </c:scatterChart>
      <c:valAx>
        <c:axId val="56601984"/>
        <c:scaling>
          <c:orientation val="minMax"/>
        </c:scaling>
        <c:axPos val="b"/>
        <c:numFmt formatCode="0.000" sourceLinked="1"/>
        <c:tickLblPos val="nextTo"/>
        <c:crossAx val="58078336"/>
        <c:crosses val="autoZero"/>
        <c:crossBetween val="midCat"/>
      </c:valAx>
      <c:valAx>
        <c:axId val="58078336"/>
        <c:scaling>
          <c:orientation val="minMax"/>
        </c:scaling>
        <c:axPos val="l"/>
        <c:majorGridlines/>
        <c:numFmt formatCode="0.000" sourceLinked="1"/>
        <c:tickLblPos val="nextTo"/>
        <c:crossAx val="566019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7</xdr:row>
      <xdr:rowOff>28575</xdr:rowOff>
    </xdr:from>
    <xdr:to>
      <xdr:col>17</xdr:col>
      <xdr:colOff>0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228600</xdr:rowOff>
    </xdr:from>
    <xdr:to>
      <xdr:col>12</xdr:col>
      <xdr:colOff>38100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Normal="100" workbookViewId="0">
      <selection activeCell="F8" sqref="F8"/>
    </sheetView>
  </sheetViews>
  <sheetFormatPr defaultRowHeight="15"/>
  <cols>
    <col min="1" max="9" width="14.7109375" customWidth="1"/>
  </cols>
  <sheetData>
    <row r="1" spans="1:9" ht="34.5" customHeight="1" thickBot="1">
      <c r="A1" s="46"/>
      <c r="B1" s="68" t="s">
        <v>1</v>
      </c>
      <c r="C1" s="68"/>
      <c r="D1" s="47"/>
      <c r="E1" s="47"/>
      <c r="F1" s="47"/>
      <c r="G1" s="47"/>
      <c r="H1" s="47"/>
      <c r="I1" s="48"/>
    </row>
    <row r="2" spans="1:9" ht="15.75" thickBot="1">
      <c r="A2" s="19"/>
      <c r="B2" s="7"/>
      <c r="C2" s="7"/>
      <c r="D2" s="7"/>
      <c r="E2" s="7"/>
      <c r="F2" s="7"/>
      <c r="G2" s="7"/>
      <c r="H2" s="7"/>
      <c r="I2" s="20"/>
    </row>
    <row r="3" spans="1:9">
      <c r="A3" s="31" t="s">
        <v>2</v>
      </c>
      <c r="B3" s="66"/>
      <c r="C3" s="66"/>
      <c r="D3" s="66"/>
      <c r="E3" s="67"/>
      <c r="F3" s="7"/>
      <c r="G3" s="7"/>
      <c r="H3" s="7"/>
      <c r="I3" s="20"/>
    </row>
    <row r="4" spans="1:9">
      <c r="A4" s="18" t="s">
        <v>14</v>
      </c>
      <c r="B4" s="6" t="s">
        <v>26</v>
      </c>
      <c r="C4" s="6" t="s">
        <v>30</v>
      </c>
      <c r="D4" s="7" t="s">
        <v>29</v>
      </c>
      <c r="E4" s="20"/>
      <c r="F4" s="7"/>
      <c r="G4" s="7"/>
      <c r="H4" s="7"/>
      <c r="I4" s="20"/>
    </row>
    <row r="5" spans="1:9">
      <c r="A5" s="18" t="s">
        <v>10</v>
      </c>
      <c r="B5" s="12" t="s">
        <v>27</v>
      </c>
      <c r="C5" s="7"/>
      <c r="D5" s="7"/>
      <c r="E5" s="20"/>
      <c r="F5" s="7"/>
      <c r="G5" s="7"/>
      <c r="H5" s="7"/>
      <c r="I5" s="20"/>
    </row>
    <row r="6" spans="1:9">
      <c r="A6" s="18" t="s">
        <v>0</v>
      </c>
      <c r="B6" s="35">
        <f>(C10*3413)/(B10*12000)</f>
        <v>0.17520066666666667</v>
      </c>
      <c r="C6" s="7"/>
      <c r="D6" s="7"/>
      <c r="E6" s="20"/>
      <c r="F6" s="7"/>
      <c r="G6" s="7"/>
      <c r="H6" s="7"/>
      <c r="I6" s="20"/>
    </row>
    <row r="7" spans="1:9">
      <c r="A7" s="18" t="s">
        <v>11</v>
      </c>
      <c r="B7" s="6">
        <v>38</v>
      </c>
      <c r="C7" s="32" t="s">
        <v>13</v>
      </c>
      <c r="D7" s="7"/>
      <c r="E7" s="20"/>
      <c r="F7" s="7"/>
      <c r="G7" s="7"/>
      <c r="H7" s="7"/>
      <c r="I7" s="20"/>
    </row>
    <row r="8" spans="1:9" ht="30">
      <c r="A8" s="33" t="s">
        <v>12</v>
      </c>
      <c r="B8" s="11">
        <v>85</v>
      </c>
      <c r="C8" s="32" t="s">
        <v>13</v>
      </c>
      <c r="D8" s="7"/>
      <c r="E8" s="20"/>
      <c r="F8" s="7"/>
      <c r="G8" s="7"/>
      <c r="H8" s="7"/>
      <c r="I8" s="20"/>
    </row>
    <row r="9" spans="1:9">
      <c r="A9" s="19"/>
      <c r="B9" s="3" t="s">
        <v>5</v>
      </c>
      <c r="C9" s="3" t="s">
        <v>6</v>
      </c>
      <c r="D9" s="7" t="s">
        <v>31</v>
      </c>
      <c r="E9" s="20"/>
      <c r="F9" s="7"/>
      <c r="G9" s="7"/>
      <c r="H9" s="7"/>
      <c r="I9" s="20"/>
    </row>
    <row r="10" spans="1:9" ht="24" customHeight="1" thickBot="1">
      <c r="A10" s="21" t="s">
        <v>28</v>
      </c>
      <c r="B10" s="34">
        <v>500</v>
      </c>
      <c r="C10" s="34">
        <v>308</v>
      </c>
      <c r="D10" s="23">
        <f>B10*12000/1000000</f>
        <v>6</v>
      </c>
      <c r="E10" s="24"/>
      <c r="F10" s="7"/>
      <c r="G10" s="7"/>
      <c r="H10" s="7"/>
      <c r="I10" s="20"/>
    </row>
    <row r="11" spans="1:9" ht="21.75" customHeight="1" thickBot="1">
      <c r="A11" s="19"/>
      <c r="B11" s="7"/>
      <c r="C11" s="7"/>
      <c r="D11" s="9"/>
      <c r="E11" s="9"/>
      <c r="F11" s="7"/>
      <c r="G11" s="7"/>
      <c r="H11" s="7"/>
      <c r="I11" s="20"/>
    </row>
    <row r="12" spans="1:9" ht="31.5">
      <c r="A12" s="25" t="s">
        <v>3</v>
      </c>
      <c r="B12" s="14"/>
      <c r="C12" s="14"/>
      <c r="D12" s="26"/>
      <c r="E12" s="27"/>
      <c r="F12" s="7"/>
      <c r="G12" s="7" t="s">
        <v>32</v>
      </c>
      <c r="H12" s="7"/>
      <c r="I12" s="20"/>
    </row>
    <row r="13" spans="1:9" ht="30">
      <c r="A13" s="16" t="s">
        <v>7</v>
      </c>
      <c r="B13" s="10" t="s">
        <v>8</v>
      </c>
      <c r="C13" s="10" t="s">
        <v>4</v>
      </c>
      <c r="D13" s="10" t="s">
        <v>5</v>
      </c>
      <c r="E13" s="17" t="s">
        <v>6</v>
      </c>
      <c r="F13" s="7"/>
      <c r="G13" s="7">
        <v>1531090</v>
      </c>
      <c r="H13" s="65" t="s">
        <v>33</v>
      </c>
      <c r="I13" s="20"/>
    </row>
    <row r="14" spans="1:9">
      <c r="A14" s="28">
        <v>38</v>
      </c>
      <c r="B14" s="5">
        <v>85</v>
      </c>
      <c r="C14" s="4">
        <v>1</v>
      </c>
      <c r="D14" s="5">
        <v>500</v>
      </c>
      <c r="E14" s="29">
        <v>308</v>
      </c>
      <c r="F14" s="7"/>
      <c r="G14" s="64"/>
      <c r="H14" s="7"/>
      <c r="I14" s="20"/>
    </row>
    <row r="15" spans="1:9">
      <c r="A15" s="41">
        <v>38</v>
      </c>
      <c r="B15" s="39">
        <v>81</v>
      </c>
      <c r="C15" s="4">
        <v>0.9</v>
      </c>
      <c r="D15" s="39">
        <v>450</v>
      </c>
      <c r="E15" s="40">
        <v>248</v>
      </c>
      <c r="F15" s="7"/>
      <c r="G15" s="64"/>
      <c r="H15" s="7"/>
      <c r="I15" s="20"/>
    </row>
    <row r="16" spans="1:9">
      <c r="A16" s="28">
        <v>38</v>
      </c>
      <c r="B16" s="5">
        <v>77</v>
      </c>
      <c r="C16" s="4">
        <v>0.8</v>
      </c>
      <c r="D16" s="5">
        <v>400</v>
      </c>
      <c r="E16" s="29">
        <v>197</v>
      </c>
      <c r="F16" s="7"/>
      <c r="G16" s="64"/>
      <c r="H16" s="7"/>
      <c r="I16" s="20"/>
    </row>
    <row r="17" spans="1:9">
      <c r="A17" s="41">
        <v>38</v>
      </c>
      <c r="B17" s="39">
        <v>73</v>
      </c>
      <c r="C17" s="4">
        <v>0.7</v>
      </c>
      <c r="D17" s="39">
        <v>350</v>
      </c>
      <c r="E17" s="40">
        <v>153</v>
      </c>
      <c r="F17" s="7"/>
      <c r="G17" s="64"/>
      <c r="H17" s="7"/>
      <c r="I17" s="20"/>
    </row>
    <row r="18" spans="1:9">
      <c r="A18" s="28">
        <v>38</v>
      </c>
      <c r="B18" s="5">
        <v>69</v>
      </c>
      <c r="C18" s="4">
        <v>0.6</v>
      </c>
      <c r="D18" s="5">
        <v>300</v>
      </c>
      <c r="E18" s="29">
        <v>116</v>
      </c>
      <c r="F18" s="7"/>
      <c r="G18" s="64"/>
      <c r="H18" s="7"/>
      <c r="I18" s="20"/>
    </row>
    <row r="19" spans="1:9">
      <c r="A19" s="41">
        <v>38</v>
      </c>
      <c r="B19" s="39">
        <v>65</v>
      </c>
      <c r="C19" s="4">
        <v>0.5</v>
      </c>
      <c r="D19" s="39">
        <v>250</v>
      </c>
      <c r="E19" s="40">
        <v>86</v>
      </c>
      <c r="F19" s="7"/>
      <c r="G19" s="64"/>
      <c r="H19" s="7"/>
      <c r="I19" s="20"/>
    </row>
    <row r="20" spans="1:9">
      <c r="A20" s="28">
        <v>38</v>
      </c>
      <c r="B20" s="5">
        <v>65</v>
      </c>
      <c r="C20" s="4">
        <v>0.4</v>
      </c>
      <c r="D20" s="5">
        <v>200</v>
      </c>
      <c r="E20" s="29">
        <v>73</v>
      </c>
      <c r="F20" s="7"/>
      <c r="G20" s="64"/>
      <c r="H20" s="7"/>
      <c r="I20" s="20"/>
    </row>
    <row r="21" spans="1:9">
      <c r="A21" s="41">
        <v>38</v>
      </c>
      <c r="B21" s="39">
        <v>65</v>
      </c>
      <c r="C21" s="4">
        <v>0.3</v>
      </c>
      <c r="D21" s="39">
        <v>150</v>
      </c>
      <c r="E21" s="40">
        <v>60</v>
      </c>
      <c r="F21" s="7"/>
      <c r="G21" s="64"/>
      <c r="H21" s="7"/>
      <c r="I21" s="20"/>
    </row>
    <row r="22" spans="1:9">
      <c r="A22" s="28">
        <v>38</v>
      </c>
      <c r="B22" s="5">
        <v>65</v>
      </c>
      <c r="C22" s="4">
        <v>0.2</v>
      </c>
      <c r="D22" s="5">
        <v>100</v>
      </c>
      <c r="E22" s="29">
        <v>46</v>
      </c>
      <c r="F22" s="7"/>
      <c r="G22" s="64"/>
      <c r="H22" s="7"/>
      <c r="I22" s="20"/>
    </row>
    <row r="23" spans="1:9" ht="15.75" thickBot="1">
      <c r="A23" s="42">
        <v>38</v>
      </c>
      <c r="B23" s="43">
        <v>65</v>
      </c>
      <c r="C23" s="30">
        <v>0.1</v>
      </c>
      <c r="D23" s="43">
        <v>75</v>
      </c>
      <c r="E23" s="44">
        <v>40</v>
      </c>
      <c r="F23" s="7"/>
      <c r="G23" s="64"/>
      <c r="H23" s="7"/>
      <c r="I23" s="20"/>
    </row>
    <row r="24" spans="1:9" ht="15.75" thickBot="1">
      <c r="A24" s="19"/>
      <c r="B24" s="7"/>
      <c r="C24" s="7"/>
      <c r="D24" s="7"/>
      <c r="E24" s="7"/>
      <c r="F24" s="7"/>
      <c r="G24" s="7"/>
      <c r="H24" s="7"/>
      <c r="I24" s="20"/>
    </row>
    <row r="25" spans="1:9" ht="31.5">
      <c r="A25" s="13" t="s">
        <v>9</v>
      </c>
      <c r="B25" s="14"/>
      <c r="C25" s="14"/>
      <c r="D25" s="14"/>
      <c r="E25" s="14"/>
      <c r="F25" s="14"/>
      <c r="G25" s="14"/>
      <c r="H25" s="14"/>
      <c r="I25" s="15"/>
    </row>
    <row r="26" spans="1:9">
      <c r="A26" s="16" t="s">
        <v>7</v>
      </c>
      <c r="B26" s="10" t="s">
        <v>8</v>
      </c>
      <c r="C26" s="10" t="s">
        <v>5</v>
      </c>
      <c r="D26" s="10" t="s">
        <v>6</v>
      </c>
      <c r="E26" s="7"/>
      <c r="F26" s="10" t="s">
        <v>7</v>
      </c>
      <c r="G26" s="10" t="s">
        <v>8</v>
      </c>
      <c r="H26" s="10" t="s">
        <v>5</v>
      </c>
      <c r="I26" s="17" t="s">
        <v>6</v>
      </c>
    </row>
    <row r="27" spans="1:9">
      <c r="A27" s="36"/>
      <c r="B27" s="2"/>
      <c r="C27" s="5"/>
      <c r="D27" s="5"/>
      <c r="E27" s="7"/>
      <c r="F27" s="2"/>
      <c r="G27" s="2"/>
      <c r="H27" s="5"/>
      <c r="I27" s="29"/>
    </row>
    <row r="28" spans="1:9">
      <c r="A28" s="36"/>
      <c r="B28" s="2"/>
      <c r="C28" s="39"/>
      <c r="D28" s="39"/>
      <c r="E28" s="7"/>
      <c r="F28" s="2"/>
      <c r="G28" s="2"/>
      <c r="H28" s="39"/>
      <c r="I28" s="40"/>
    </row>
    <row r="29" spans="1:9">
      <c r="A29" s="36"/>
      <c r="B29" s="2"/>
      <c r="C29" s="5"/>
      <c r="D29" s="5"/>
      <c r="E29" s="7"/>
      <c r="F29" s="2"/>
      <c r="G29" s="2"/>
      <c r="H29" s="5"/>
      <c r="I29" s="29"/>
    </row>
    <row r="30" spans="1:9">
      <c r="A30" s="36"/>
      <c r="B30" s="2"/>
      <c r="C30" s="39"/>
      <c r="D30" s="39"/>
      <c r="E30" s="7"/>
      <c r="F30" s="2"/>
      <c r="G30" s="2"/>
      <c r="H30" s="39"/>
      <c r="I30" s="40"/>
    </row>
    <row r="31" spans="1:9">
      <c r="A31" s="19"/>
      <c r="B31" s="7"/>
      <c r="C31" s="7"/>
      <c r="D31" s="7"/>
      <c r="E31" s="7"/>
      <c r="F31" s="7"/>
      <c r="G31" s="7"/>
      <c r="H31" s="7"/>
      <c r="I31" s="20"/>
    </row>
    <row r="32" spans="1:9">
      <c r="A32" s="36"/>
      <c r="B32" s="2"/>
      <c r="C32" s="5"/>
      <c r="D32" s="5"/>
      <c r="E32" s="7"/>
      <c r="F32" s="2"/>
      <c r="G32" s="2"/>
      <c r="H32" s="5"/>
      <c r="I32" s="29"/>
    </row>
    <row r="33" spans="1:9">
      <c r="A33" s="36"/>
      <c r="B33" s="2"/>
      <c r="C33" s="39"/>
      <c r="D33" s="39"/>
      <c r="E33" s="7"/>
      <c r="F33" s="2"/>
      <c r="G33" s="2"/>
      <c r="H33" s="39"/>
      <c r="I33" s="40"/>
    </row>
    <row r="34" spans="1:9">
      <c r="A34" s="36"/>
      <c r="B34" s="2"/>
      <c r="C34" s="5"/>
      <c r="D34" s="5"/>
      <c r="E34" s="7"/>
      <c r="F34" s="2"/>
      <c r="G34" s="2"/>
      <c r="H34" s="5"/>
      <c r="I34" s="29"/>
    </row>
    <row r="35" spans="1:9">
      <c r="A35" s="36"/>
      <c r="B35" s="2"/>
      <c r="C35" s="39"/>
      <c r="D35" s="39"/>
      <c r="E35" s="7"/>
      <c r="F35" s="2"/>
      <c r="G35" s="2"/>
      <c r="H35" s="39"/>
      <c r="I35" s="40"/>
    </row>
    <row r="36" spans="1:9">
      <c r="A36" s="19"/>
      <c r="B36" s="7"/>
      <c r="C36" s="7"/>
      <c r="D36" s="7"/>
      <c r="E36" s="7"/>
      <c r="F36" s="7"/>
      <c r="G36" s="7"/>
      <c r="H36" s="7"/>
      <c r="I36" s="20"/>
    </row>
    <row r="37" spans="1:9">
      <c r="A37" s="36"/>
      <c r="B37" s="2"/>
      <c r="C37" s="5"/>
      <c r="D37" s="5"/>
      <c r="E37" s="7"/>
      <c r="F37" s="7"/>
      <c r="G37" s="7"/>
      <c r="H37" s="7"/>
      <c r="I37" s="20"/>
    </row>
    <row r="38" spans="1:9">
      <c r="A38" s="36"/>
      <c r="B38" s="2"/>
      <c r="C38" s="39"/>
      <c r="D38" s="39"/>
      <c r="E38" s="7"/>
      <c r="F38" s="7"/>
      <c r="G38" s="7"/>
      <c r="H38" s="7"/>
      <c r="I38" s="20"/>
    </row>
    <row r="39" spans="1:9">
      <c r="A39" s="36"/>
      <c r="B39" s="2"/>
      <c r="C39" s="5"/>
      <c r="D39" s="5"/>
      <c r="E39" s="7"/>
      <c r="F39" s="7"/>
      <c r="G39" s="7"/>
      <c r="H39" s="7"/>
      <c r="I39" s="20"/>
    </row>
    <row r="40" spans="1:9" ht="15.75" thickBot="1">
      <c r="A40" s="37"/>
      <c r="B40" s="38"/>
      <c r="C40" s="43"/>
      <c r="D40" s="43"/>
      <c r="E40" s="23"/>
      <c r="F40" s="23"/>
      <c r="G40" s="23"/>
      <c r="H40" s="23"/>
      <c r="I40" s="24"/>
    </row>
    <row r="41" spans="1:9">
      <c r="A41" s="19"/>
      <c r="B41" s="7"/>
      <c r="C41" s="7"/>
      <c r="D41" s="7"/>
      <c r="E41" s="7"/>
      <c r="F41" s="7"/>
      <c r="G41" s="7"/>
      <c r="H41" s="7"/>
      <c r="I41" s="20"/>
    </row>
    <row r="42" spans="1:9">
      <c r="A42" s="19"/>
      <c r="B42" s="7"/>
      <c r="C42" s="7"/>
      <c r="D42" s="7"/>
      <c r="E42" s="7"/>
      <c r="F42" s="7"/>
      <c r="G42" s="7"/>
      <c r="H42" s="7"/>
      <c r="I42" s="20"/>
    </row>
    <row r="43" spans="1:9" ht="15.75" thickBot="1">
      <c r="A43" s="45"/>
      <c r="B43" s="23"/>
      <c r="C43" s="23"/>
      <c r="D43" s="23"/>
      <c r="E43" s="23"/>
      <c r="F43" s="23"/>
      <c r="G43" s="23"/>
      <c r="H43" s="23"/>
      <c r="I43" s="24"/>
    </row>
  </sheetData>
  <mergeCells count="2">
    <mergeCell ref="B3:E3"/>
    <mergeCell ref="B1:C1"/>
  </mergeCells>
  <pageMargins left="0.7" right="0.7" top="0.75" bottom="0.75" header="0.3" footer="0.3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28" sqref="G28"/>
    </sheetView>
  </sheetViews>
  <sheetFormatPr defaultRowHeight="15"/>
  <cols>
    <col min="2" max="2" width="11.7109375" customWidth="1"/>
    <col min="3" max="3" width="12" customWidth="1"/>
    <col min="4" max="4" width="11.7109375" customWidth="1"/>
  </cols>
  <sheetData>
    <row r="1" spans="1:4" ht="21" customHeight="1" thickBot="1">
      <c r="A1" s="69" t="s">
        <v>19</v>
      </c>
      <c r="B1" s="70"/>
      <c r="C1" s="70"/>
      <c r="D1" s="71"/>
    </row>
    <row r="2" spans="1:4">
      <c r="A2" s="49" t="s">
        <v>15</v>
      </c>
      <c r="B2" s="8" t="s">
        <v>17</v>
      </c>
      <c r="C2" s="8" t="s">
        <v>18</v>
      </c>
      <c r="D2" s="50" t="s">
        <v>16</v>
      </c>
    </row>
    <row r="3" spans="1:4">
      <c r="A3" s="18">
        <v>1</v>
      </c>
      <c r="B3" s="1">
        <f>'Chiller Data'!A27</f>
        <v>0</v>
      </c>
      <c r="C3" s="1">
        <f>'Chiller Data'!B27</f>
        <v>0</v>
      </c>
      <c r="D3" s="51">
        <f>'Chiller Data'!C27/'Chiller Data'!$B$10</f>
        <v>0</v>
      </c>
    </row>
    <row r="4" spans="1:4">
      <c r="A4" s="18">
        <v>2</v>
      </c>
      <c r="B4" s="1">
        <f>'Chiller Data'!A28</f>
        <v>0</v>
      </c>
      <c r="C4" s="1">
        <f>'Chiller Data'!B28</f>
        <v>0</v>
      </c>
      <c r="D4" s="51">
        <f>'Chiller Data'!C28/'Chiller Data'!$B$10</f>
        <v>0</v>
      </c>
    </row>
    <row r="5" spans="1:4">
      <c r="A5" s="18">
        <v>3</v>
      </c>
      <c r="B5" s="1">
        <f>'Chiller Data'!A29</f>
        <v>0</v>
      </c>
      <c r="C5" s="1">
        <f>'Chiller Data'!B29</f>
        <v>0</v>
      </c>
      <c r="D5" s="51">
        <f>'Chiller Data'!C29/'Chiller Data'!$B$10</f>
        <v>0</v>
      </c>
    </row>
    <row r="6" spans="1:4">
      <c r="A6" s="18">
        <v>4</v>
      </c>
      <c r="B6" s="1">
        <f>'Chiller Data'!A30</f>
        <v>0</v>
      </c>
      <c r="C6" s="1">
        <f>'Chiller Data'!B30</f>
        <v>0</v>
      </c>
      <c r="D6" s="51">
        <f>'Chiller Data'!C30/'Chiller Data'!$B$10</f>
        <v>0</v>
      </c>
    </row>
    <row r="7" spans="1:4">
      <c r="A7" s="18">
        <v>5</v>
      </c>
      <c r="B7" s="1">
        <f>'Chiller Data'!A32</f>
        <v>0</v>
      </c>
      <c r="C7" s="1">
        <f>'Chiller Data'!B32</f>
        <v>0</v>
      </c>
      <c r="D7" s="51">
        <f>'Chiller Data'!C32/'Chiller Data'!$B$10</f>
        <v>0</v>
      </c>
    </row>
    <row r="8" spans="1:4">
      <c r="A8" s="18">
        <v>6</v>
      </c>
      <c r="B8" s="1">
        <f>'Chiller Data'!A33</f>
        <v>0</v>
      </c>
      <c r="C8" s="1">
        <f>'Chiller Data'!B33</f>
        <v>0</v>
      </c>
      <c r="D8" s="51">
        <f>'Chiller Data'!C33/'Chiller Data'!$B$10</f>
        <v>0</v>
      </c>
    </row>
    <row r="9" spans="1:4">
      <c r="A9" s="18">
        <v>7</v>
      </c>
      <c r="B9" s="1">
        <f>'Chiller Data'!A34</f>
        <v>0</v>
      </c>
      <c r="C9" s="1">
        <f>'Chiller Data'!B34</f>
        <v>0</v>
      </c>
      <c r="D9" s="51">
        <f>'Chiller Data'!C34/'Chiller Data'!$B$10</f>
        <v>0</v>
      </c>
    </row>
    <row r="10" spans="1:4">
      <c r="A10" s="18">
        <v>8</v>
      </c>
      <c r="B10" s="1">
        <f>'Chiller Data'!A35</f>
        <v>0</v>
      </c>
      <c r="C10" s="1">
        <f>'Chiller Data'!B35</f>
        <v>0</v>
      </c>
      <c r="D10" s="51">
        <f>'Chiller Data'!C35/'Chiller Data'!$B$10</f>
        <v>0</v>
      </c>
    </row>
    <row r="11" spans="1:4">
      <c r="A11" s="18">
        <v>9</v>
      </c>
      <c r="B11" s="1">
        <f>'Chiller Data'!A37</f>
        <v>0</v>
      </c>
      <c r="C11" s="1">
        <f>'Chiller Data'!B37</f>
        <v>0</v>
      </c>
      <c r="D11" s="51">
        <f>'Chiller Data'!C37/'Chiller Data'!$B$10</f>
        <v>0</v>
      </c>
    </row>
    <row r="12" spans="1:4">
      <c r="A12" s="18">
        <v>10</v>
      </c>
      <c r="B12" s="1">
        <f>'Chiller Data'!A38</f>
        <v>0</v>
      </c>
      <c r="C12" s="1">
        <f>'Chiller Data'!B38</f>
        <v>0</v>
      </c>
      <c r="D12" s="51">
        <f>'Chiller Data'!C38/'Chiller Data'!$B$10</f>
        <v>0</v>
      </c>
    </row>
    <row r="13" spans="1:4">
      <c r="A13" s="18">
        <v>11</v>
      </c>
      <c r="B13" s="1">
        <f>'Chiller Data'!A39</f>
        <v>0</v>
      </c>
      <c r="C13" s="1">
        <f>'Chiller Data'!B39</f>
        <v>0</v>
      </c>
      <c r="D13" s="51">
        <f>'Chiller Data'!C39/'Chiller Data'!$B$10</f>
        <v>0</v>
      </c>
    </row>
    <row r="14" spans="1:4">
      <c r="A14" s="18">
        <v>12</v>
      </c>
      <c r="B14" s="1">
        <f>'Chiller Data'!A40</f>
        <v>0</v>
      </c>
      <c r="C14" s="1">
        <f>'Chiller Data'!B40</f>
        <v>0</v>
      </c>
      <c r="D14" s="51">
        <f>'Chiller Data'!C40/'Chiller Data'!$B$10</f>
        <v>0</v>
      </c>
    </row>
    <row r="15" spans="1:4">
      <c r="A15" s="18">
        <v>13</v>
      </c>
      <c r="B15" s="1">
        <f>'Chiller Data'!F27</f>
        <v>0</v>
      </c>
      <c r="C15" s="1">
        <f>'Chiller Data'!G27</f>
        <v>0</v>
      </c>
      <c r="D15" s="51">
        <f>'Chiller Data'!H27/'Chiller Data'!$B$10</f>
        <v>0</v>
      </c>
    </row>
    <row r="16" spans="1:4">
      <c r="A16" s="18">
        <v>14</v>
      </c>
      <c r="B16" s="1">
        <f>'Chiller Data'!F28</f>
        <v>0</v>
      </c>
      <c r="C16" s="1">
        <f>'Chiller Data'!G28</f>
        <v>0</v>
      </c>
      <c r="D16" s="51">
        <f>'Chiller Data'!H28/'Chiller Data'!$B$10</f>
        <v>0</v>
      </c>
    </row>
    <row r="17" spans="1:4">
      <c r="A17" s="18">
        <v>15</v>
      </c>
      <c r="B17" s="1">
        <f>'Chiller Data'!F29</f>
        <v>0</v>
      </c>
      <c r="C17" s="1">
        <f>'Chiller Data'!G29</f>
        <v>0</v>
      </c>
      <c r="D17" s="51">
        <f>'Chiller Data'!H29/'Chiller Data'!$B$10</f>
        <v>0</v>
      </c>
    </row>
    <row r="18" spans="1:4">
      <c r="A18" s="18">
        <v>16</v>
      </c>
      <c r="B18" s="1">
        <f>'Chiller Data'!F30</f>
        <v>0</v>
      </c>
      <c r="C18" s="1">
        <f>'Chiller Data'!G30</f>
        <v>0</v>
      </c>
      <c r="D18" s="51">
        <f>'Chiller Data'!H30/'Chiller Data'!$B$10</f>
        <v>0</v>
      </c>
    </row>
    <row r="19" spans="1:4">
      <c r="A19" s="18">
        <v>17</v>
      </c>
      <c r="B19" s="1">
        <f>'Chiller Data'!F32</f>
        <v>0</v>
      </c>
      <c r="C19" s="1">
        <f>'Chiller Data'!G32</f>
        <v>0</v>
      </c>
      <c r="D19" s="51">
        <f>'Chiller Data'!H32/'Chiller Data'!$B$10</f>
        <v>0</v>
      </c>
    </row>
    <row r="20" spans="1:4">
      <c r="A20" s="18">
        <v>18</v>
      </c>
      <c r="B20" s="1">
        <f>'Chiller Data'!F33</f>
        <v>0</v>
      </c>
      <c r="C20" s="1">
        <f>'Chiller Data'!G33</f>
        <v>0</v>
      </c>
      <c r="D20" s="51">
        <f>'Chiller Data'!H33/'Chiller Data'!$B$10</f>
        <v>0</v>
      </c>
    </row>
    <row r="21" spans="1:4">
      <c r="A21" s="18">
        <v>19</v>
      </c>
      <c r="B21" s="1">
        <f>'Chiller Data'!F34</f>
        <v>0</v>
      </c>
      <c r="C21" s="1">
        <f>'Chiller Data'!G34</f>
        <v>0</v>
      </c>
      <c r="D21" s="51">
        <f>'Chiller Data'!H34/'Chiller Data'!$B$10</f>
        <v>0</v>
      </c>
    </row>
    <row r="22" spans="1:4" ht="15.75" thickBot="1">
      <c r="A22" s="21">
        <v>20</v>
      </c>
      <c r="B22" s="22">
        <f>'Chiller Data'!F35</f>
        <v>0</v>
      </c>
      <c r="C22" s="22">
        <f>'Chiller Data'!G35</f>
        <v>0</v>
      </c>
      <c r="D22" s="52">
        <f>'Chiller Data'!H35/'Chiller Data'!$B$10</f>
        <v>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I26" sqref="I26"/>
    </sheetView>
  </sheetViews>
  <sheetFormatPr defaultRowHeight="15"/>
  <cols>
    <col min="2" max="2" width="12.140625" customWidth="1"/>
    <col min="3" max="3" width="11.42578125" customWidth="1"/>
    <col min="4" max="4" width="12.140625" customWidth="1"/>
  </cols>
  <sheetData>
    <row r="1" spans="1:4" ht="19.5" thickBot="1">
      <c r="A1" s="69" t="s">
        <v>20</v>
      </c>
      <c r="B1" s="70"/>
      <c r="C1" s="70"/>
      <c r="D1" s="71"/>
    </row>
    <row r="2" spans="1:4">
      <c r="A2" s="49" t="s">
        <v>15</v>
      </c>
      <c r="B2" s="8" t="s">
        <v>17</v>
      </c>
      <c r="C2" s="8" t="s">
        <v>18</v>
      </c>
      <c r="D2" s="50" t="s">
        <v>16</v>
      </c>
    </row>
    <row r="3" spans="1:4">
      <c r="A3" s="18">
        <v>1</v>
      </c>
      <c r="B3" s="1">
        <f>'Chiller Data'!A27</f>
        <v>0</v>
      </c>
      <c r="C3" s="1">
        <f>'Chiller Data'!B27</f>
        <v>0</v>
      </c>
      <c r="D3" s="51" t="e">
        <f>('Chiller Data'!D27*'Chiller Data'!$B$10)/('Chiller Data'!$C$10*'Chiller Data'!C27)</f>
        <v>#DIV/0!</v>
      </c>
    </row>
    <row r="4" spans="1:4">
      <c r="A4" s="18">
        <v>2</v>
      </c>
      <c r="B4" s="1">
        <f>'Chiller Data'!A28</f>
        <v>0</v>
      </c>
      <c r="C4" s="1">
        <f>'Chiller Data'!B28</f>
        <v>0</v>
      </c>
      <c r="D4" s="51" t="e">
        <f>('Chiller Data'!D28*'Chiller Data'!$B$10)/('Chiller Data'!$C$10*'Chiller Data'!C28)</f>
        <v>#DIV/0!</v>
      </c>
    </row>
    <row r="5" spans="1:4">
      <c r="A5" s="18">
        <v>3</v>
      </c>
      <c r="B5" s="1">
        <f>'Chiller Data'!A29</f>
        <v>0</v>
      </c>
      <c r="C5" s="1">
        <f>'Chiller Data'!B29</f>
        <v>0</v>
      </c>
      <c r="D5" s="51" t="e">
        <f>('Chiller Data'!D29*'Chiller Data'!$B$10)/('Chiller Data'!$C$10*'Chiller Data'!C29)</f>
        <v>#DIV/0!</v>
      </c>
    </row>
    <row r="6" spans="1:4">
      <c r="A6" s="18">
        <v>4</v>
      </c>
      <c r="B6" s="1">
        <f>'Chiller Data'!A30</f>
        <v>0</v>
      </c>
      <c r="C6" s="1">
        <f>'Chiller Data'!B30</f>
        <v>0</v>
      </c>
      <c r="D6" s="51" t="e">
        <f>('Chiller Data'!D30*'Chiller Data'!$B$10)/('Chiller Data'!$C$10*'Chiller Data'!C30)</f>
        <v>#DIV/0!</v>
      </c>
    </row>
    <row r="7" spans="1:4">
      <c r="A7" s="18">
        <v>5</v>
      </c>
      <c r="B7" s="1">
        <f>'Chiller Data'!A32</f>
        <v>0</v>
      </c>
      <c r="C7" s="1">
        <f>'Chiller Data'!B32</f>
        <v>0</v>
      </c>
      <c r="D7" s="51" t="e">
        <f>('Chiller Data'!D32*'Chiller Data'!$B$10)/('Chiller Data'!$C$10*'Chiller Data'!C32)</f>
        <v>#DIV/0!</v>
      </c>
    </row>
    <row r="8" spans="1:4">
      <c r="A8" s="18">
        <v>6</v>
      </c>
      <c r="B8" s="1">
        <f>'Chiller Data'!A33</f>
        <v>0</v>
      </c>
      <c r="C8" s="1">
        <f>'Chiller Data'!B33</f>
        <v>0</v>
      </c>
      <c r="D8" s="51" t="e">
        <f>('Chiller Data'!D33*'Chiller Data'!$B$10)/('Chiller Data'!$C$10*'Chiller Data'!C33)</f>
        <v>#DIV/0!</v>
      </c>
    </row>
    <row r="9" spans="1:4">
      <c r="A9" s="18">
        <v>7</v>
      </c>
      <c r="B9" s="1">
        <f>'Chiller Data'!A34</f>
        <v>0</v>
      </c>
      <c r="C9" s="1">
        <f>'Chiller Data'!B34</f>
        <v>0</v>
      </c>
      <c r="D9" s="51" t="e">
        <f>('Chiller Data'!D34*'Chiller Data'!$B$10)/('Chiller Data'!$C$10*'Chiller Data'!C34)</f>
        <v>#DIV/0!</v>
      </c>
    </row>
    <row r="10" spans="1:4">
      <c r="A10" s="18">
        <v>8</v>
      </c>
      <c r="B10" s="1">
        <f>'Chiller Data'!A35</f>
        <v>0</v>
      </c>
      <c r="C10" s="1">
        <f>'Chiller Data'!B35</f>
        <v>0</v>
      </c>
      <c r="D10" s="51" t="e">
        <f>('Chiller Data'!D35*'Chiller Data'!$B$10)/('Chiller Data'!$C$10*'Chiller Data'!C35)</f>
        <v>#DIV/0!</v>
      </c>
    </row>
    <row r="11" spans="1:4">
      <c r="A11" s="18">
        <v>9</v>
      </c>
      <c r="B11" s="1">
        <f>'Chiller Data'!A37</f>
        <v>0</v>
      </c>
      <c r="C11" s="1">
        <f>'Chiller Data'!B37</f>
        <v>0</v>
      </c>
      <c r="D11" s="51" t="e">
        <f>('Chiller Data'!D37*'Chiller Data'!$B$10)/('Chiller Data'!$C$10*'Chiller Data'!C37)</f>
        <v>#DIV/0!</v>
      </c>
    </row>
    <row r="12" spans="1:4">
      <c r="A12" s="18">
        <v>10</v>
      </c>
      <c r="B12" s="1">
        <f>'Chiller Data'!A38</f>
        <v>0</v>
      </c>
      <c r="C12" s="1">
        <f>'Chiller Data'!B38</f>
        <v>0</v>
      </c>
      <c r="D12" s="51" t="e">
        <f>('Chiller Data'!D38*'Chiller Data'!$B$10)/('Chiller Data'!$C$10*'Chiller Data'!C38)</f>
        <v>#DIV/0!</v>
      </c>
    </row>
    <row r="13" spans="1:4">
      <c r="A13" s="18">
        <v>11</v>
      </c>
      <c r="B13" s="1">
        <f>'Chiller Data'!A39</f>
        <v>0</v>
      </c>
      <c r="C13" s="1">
        <f>'Chiller Data'!B39</f>
        <v>0</v>
      </c>
      <c r="D13" s="51" t="e">
        <f>('Chiller Data'!D39*'Chiller Data'!$B$10)/('Chiller Data'!$C$10*'Chiller Data'!C39)</f>
        <v>#DIV/0!</v>
      </c>
    </row>
    <row r="14" spans="1:4">
      <c r="A14" s="18">
        <v>12</v>
      </c>
      <c r="B14" s="1">
        <f>'Chiller Data'!A40</f>
        <v>0</v>
      </c>
      <c r="C14" s="1">
        <f>'Chiller Data'!B40</f>
        <v>0</v>
      </c>
      <c r="D14" s="51" t="e">
        <f>('Chiller Data'!D40*'Chiller Data'!$B$10)/('Chiller Data'!$C$10*'Chiller Data'!C40)</f>
        <v>#DIV/0!</v>
      </c>
    </row>
    <row r="15" spans="1:4">
      <c r="A15" s="18">
        <v>13</v>
      </c>
      <c r="B15" s="1">
        <f>'Chiller Data'!F27</f>
        <v>0</v>
      </c>
      <c r="C15" s="1">
        <f>'Chiller Data'!G27</f>
        <v>0</v>
      </c>
      <c r="D15" s="51" t="e">
        <f>('Chiller Data'!I27*'Chiller Data'!$B$10)/('Chiller Data'!$C$10*'Chiller Data'!H27)</f>
        <v>#DIV/0!</v>
      </c>
    </row>
    <row r="16" spans="1:4">
      <c r="A16" s="18">
        <v>14</v>
      </c>
      <c r="B16" s="1">
        <f>'Chiller Data'!F28</f>
        <v>0</v>
      </c>
      <c r="C16" s="1">
        <f>'Chiller Data'!G28</f>
        <v>0</v>
      </c>
      <c r="D16" s="51" t="e">
        <f>('Chiller Data'!I28*'Chiller Data'!$B$10)/('Chiller Data'!$C$10*'Chiller Data'!H28)</f>
        <v>#DIV/0!</v>
      </c>
    </row>
    <row r="17" spans="1:4">
      <c r="A17" s="18">
        <v>15</v>
      </c>
      <c r="B17" s="1">
        <f>'Chiller Data'!F29</f>
        <v>0</v>
      </c>
      <c r="C17" s="1">
        <f>'Chiller Data'!G29</f>
        <v>0</v>
      </c>
      <c r="D17" s="51" t="e">
        <f>('Chiller Data'!I29*'Chiller Data'!$B$10)/('Chiller Data'!$C$10*'Chiller Data'!H29)</f>
        <v>#DIV/0!</v>
      </c>
    </row>
    <row r="18" spans="1:4">
      <c r="A18" s="18">
        <v>16</v>
      </c>
      <c r="B18" s="1">
        <f>'Chiller Data'!F30</f>
        <v>0</v>
      </c>
      <c r="C18" s="1">
        <f>'Chiller Data'!G30</f>
        <v>0</v>
      </c>
      <c r="D18" s="51" t="e">
        <f>('Chiller Data'!I30*'Chiller Data'!$B$10)/('Chiller Data'!$C$10*'Chiller Data'!H30)</f>
        <v>#DIV/0!</v>
      </c>
    </row>
    <row r="19" spans="1:4">
      <c r="A19" s="18">
        <v>17</v>
      </c>
      <c r="B19" s="1">
        <f>'Chiller Data'!F32</f>
        <v>0</v>
      </c>
      <c r="C19" s="1">
        <f>'Chiller Data'!G32</f>
        <v>0</v>
      </c>
      <c r="D19" s="51" t="e">
        <f>('Chiller Data'!I32*'Chiller Data'!$B$10)/('Chiller Data'!$C$10*'Chiller Data'!H32)</f>
        <v>#DIV/0!</v>
      </c>
    </row>
    <row r="20" spans="1:4">
      <c r="A20" s="18">
        <v>18</v>
      </c>
      <c r="B20" s="1">
        <f>'Chiller Data'!F33</f>
        <v>0</v>
      </c>
      <c r="C20" s="1">
        <f>'Chiller Data'!G33</f>
        <v>0</v>
      </c>
      <c r="D20" s="51" t="e">
        <f>('Chiller Data'!I33*'Chiller Data'!$B$10)/('Chiller Data'!$C$10*'Chiller Data'!H33)</f>
        <v>#DIV/0!</v>
      </c>
    </row>
    <row r="21" spans="1:4">
      <c r="A21" s="18">
        <v>19</v>
      </c>
      <c r="B21" s="1">
        <f>'Chiller Data'!F34</f>
        <v>0</v>
      </c>
      <c r="C21" s="1">
        <f>'Chiller Data'!G34</f>
        <v>0</v>
      </c>
      <c r="D21" s="51" t="e">
        <f>('Chiller Data'!I34*'Chiller Data'!$B$10)/('Chiller Data'!$C$10*'Chiller Data'!H34)</f>
        <v>#DIV/0!</v>
      </c>
    </row>
    <row r="22" spans="1:4" ht="15.75" thickBot="1">
      <c r="A22" s="21">
        <v>20</v>
      </c>
      <c r="B22" s="22">
        <f>'Chiller Data'!F35</f>
        <v>0</v>
      </c>
      <c r="C22" s="22">
        <f>'Chiller Data'!G35</f>
        <v>0</v>
      </c>
      <c r="D22" s="52" t="e">
        <f>('Chiller Data'!I35*'Chiller Data'!$B$10)/('Chiller Data'!$C$10*'Chiller Data'!H35)</f>
        <v>#DIV/0!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17" sqref="G17"/>
    </sheetView>
  </sheetViews>
  <sheetFormatPr defaultRowHeight="15"/>
  <cols>
    <col min="1" max="1" width="12.7109375" customWidth="1"/>
    <col min="2" max="2" width="16.28515625" customWidth="1"/>
    <col min="3" max="3" width="15.7109375" customWidth="1"/>
    <col min="4" max="4" width="17.5703125" customWidth="1"/>
  </cols>
  <sheetData>
    <row r="1" spans="1:4" ht="19.5" thickBot="1">
      <c r="A1" s="69" t="s">
        <v>21</v>
      </c>
      <c r="B1" s="70"/>
      <c r="C1" s="70"/>
      <c r="D1" s="71"/>
    </row>
    <row r="2" spans="1:4">
      <c r="A2" s="49" t="s">
        <v>15</v>
      </c>
      <c r="B2" s="8" t="s">
        <v>22</v>
      </c>
      <c r="C2" s="53" t="s">
        <v>24</v>
      </c>
      <c r="D2" s="50" t="s">
        <v>23</v>
      </c>
    </row>
    <row r="3" spans="1:4">
      <c r="A3" s="18">
        <v>1</v>
      </c>
      <c r="B3" s="62">
        <f>'Chiller Data'!D14/'Chiller Data'!B$10</f>
        <v>1</v>
      </c>
      <c r="C3" s="55"/>
      <c r="D3" s="56">
        <f>'Chiller Data'!E14/'Chiller Data'!C$10</f>
        <v>1</v>
      </c>
    </row>
    <row r="4" spans="1:4">
      <c r="A4" s="18">
        <v>2</v>
      </c>
      <c r="B4" s="62">
        <f>'Chiller Data'!D15/'Chiller Data'!B$10</f>
        <v>0.9</v>
      </c>
      <c r="C4" s="55"/>
      <c r="D4" s="56">
        <f>'Chiller Data'!E15/'Chiller Data'!C$10</f>
        <v>0.80519480519480524</v>
      </c>
    </row>
    <row r="5" spans="1:4">
      <c r="A5" s="18">
        <v>3</v>
      </c>
      <c r="B5" s="62">
        <f>'Chiller Data'!D16/'Chiller Data'!B$10</f>
        <v>0.8</v>
      </c>
      <c r="C5" s="55"/>
      <c r="D5" s="56">
        <f>'Chiller Data'!E16/'Chiller Data'!C$10</f>
        <v>0.63961038961038963</v>
      </c>
    </row>
    <row r="6" spans="1:4">
      <c r="A6" s="18">
        <v>4</v>
      </c>
      <c r="B6" s="62">
        <f>'Chiller Data'!D17/'Chiller Data'!B$10</f>
        <v>0.7</v>
      </c>
      <c r="C6" s="55"/>
      <c r="D6" s="56">
        <f>'Chiller Data'!E17/'Chiller Data'!C$10</f>
        <v>0.49675324675324678</v>
      </c>
    </row>
    <row r="7" spans="1:4">
      <c r="A7" s="18">
        <v>5</v>
      </c>
      <c r="B7" s="62">
        <f>'Chiller Data'!D18/'Chiller Data'!B$10</f>
        <v>0.6</v>
      </c>
      <c r="C7" s="55"/>
      <c r="D7" s="56">
        <f>'Chiller Data'!E18/'Chiller Data'!C$10</f>
        <v>0.37662337662337664</v>
      </c>
    </row>
    <row r="8" spans="1:4">
      <c r="A8" s="18">
        <v>6</v>
      </c>
      <c r="B8" s="62">
        <f>'Chiller Data'!D19/'Chiller Data'!B$10</f>
        <v>0.5</v>
      </c>
      <c r="C8" s="55"/>
      <c r="D8" s="56">
        <f>'Chiller Data'!E19/'Chiller Data'!C$10</f>
        <v>0.2792207792207792</v>
      </c>
    </row>
    <row r="9" spans="1:4">
      <c r="A9" s="18">
        <v>7</v>
      </c>
      <c r="B9" s="62">
        <f>'Chiller Data'!D20/'Chiller Data'!B$10</f>
        <v>0.4</v>
      </c>
      <c r="C9" s="55"/>
      <c r="D9" s="56">
        <f>'Chiller Data'!E20/'Chiller Data'!C$10</f>
        <v>0.23701298701298701</v>
      </c>
    </row>
    <row r="10" spans="1:4">
      <c r="A10" s="18">
        <v>8</v>
      </c>
      <c r="B10" s="62">
        <f>'Chiller Data'!D21/'Chiller Data'!B$10</f>
        <v>0.3</v>
      </c>
      <c r="C10" s="55"/>
      <c r="D10" s="56">
        <f>'Chiller Data'!E21/'Chiller Data'!C$10</f>
        <v>0.19480519480519481</v>
      </c>
    </row>
    <row r="11" spans="1:4">
      <c r="A11" s="18">
        <v>9</v>
      </c>
      <c r="B11" s="62"/>
      <c r="C11" s="55"/>
      <c r="D11" s="56"/>
    </row>
    <row r="12" spans="1:4">
      <c r="A12" s="18">
        <v>10</v>
      </c>
      <c r="B12" s="62"/>
      <c r="C12" s="55"/>
      <c r="D12" s="56"/>
    </row>
    <row r="13" spans="1:4">
      <c r="A13" s="18"/>
      <c r="B13" s="54"/>
      <c r="C13" s="55"/>
      <c r="D13" s="56"/>
    </row>
    <row r="14" spans="1:4">
      <c r="A14" s="18"/>
      <c r="B14" s="54"/>
      <c r="C14" s="55"/>
      <c r="D14" s="56"/>
    </row>
    <row r="15" spans="1:4">
      <c r="A15" s="18"/>
      <c r="B15" s="54"/>
      <c r="C15" s="55"/>
      <c r="D15" s="56"/>
    </row>
    <row r="16" spans="1:4">
      <c r="A16" s="18"/>
      <c r="B16" s="54"/>
      <c r="C16" s="55"/>
      <c r="D16" s="56"/>
    </row>
    <row r="17" spans="1:4">
      <c r="A17" s="18"/>
      <c r="B17" s="54"/>
      <c r="C17" s="55"/>
      <c r="D17" s="56"/>
    </row>
    <row r="18" spans="1:4">
      <c r="A18" s="18"/>
      <c r="B18" s="54"/>
      <c r="C18" s="55"/>
      <c r="D18" s="56"/>
    </row>
    <row r="19" spans="1:4">
      <c r="A19" s="18"/>
      <c r="B19" s="54"/>
      <c r="C19" s="55"/>
      <c r="D19" s="56"/>
    </row>
    <row r="20" spans="1:4">
      <c r="A20" s="18"/>
      <c r="B20" s="54"/>
      <c r="C20" s="55"/>
      <c r="D20" s="56"/>
    </row>
    <row r="21" spans="1:4">
      <c r="A21" s="18"/>
      <c r="B21" s="54"/>
      <c r="C21" s="55"/>
      <c r="D21" s="56"/>
    </row>
    <row r="22" spans="1:4" ht="15.75" thickBot="1">
      <c r="A22" s="21"/>
      <c r="B22" s="57"/>
      <c r="C22" s="58"/>
      <c r="D22" s="59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L26" sqref="L26:M26"/>
    </sheetView>
  </sheetViews>
  <sheetFormatPr defaultRowHeight="15"/>
  <cols>
    <col min="1" max="1" width="9.140625" customWidth="1"/>
    <col min="2" max="2" width="15.5703125" customWidth="1"/>
    <col min="3" max="3" width="14.5703125" customWidth="1"/>
    <col min="4" max="4" width="18.7109375" customWidth="1"/>
  </cols>
  <sheetData>
    <row r="1" spans="1:4" ht="19.5" thickBot="1">
      <c r="A1" s="69" t="s">
        <v>25</v>
      </c>
      <c r="B1" s="70"/>
      <c r="C1" s="70"/>
      <c r="D1" s="71"/>
    </row>
    <row r="2" spans="1:4">
      <c r="A2" s="49" t="s">
        <v>15</v>
      </c>
      <c r="B2" s="8" t="s">
        <v>22</v>
      </c>
      <c r="C2" s="53" t="s">
        <v>24</v>
      </c>
      <c r="D2" s="50" t="s">
        <v>23</v>
      </c>
    </row>
    <row r="3" spans="1:4">
      <c r="A3" s="18">
        <v>1</v>
      </c>
      <c r="B3" s="62">
        <f>'Chiller Data'!D14/'Chiller Data'!B$10</f>
        <v>1</v>
      </c>
      <c r="C3" s="63">
        <f>'Chiller Data'!B$14-'Chiller Data'!B14</f>
        <v>0</v>
      </c>
      <c r="D3" s="56">
        <f>'Chiller Data'!E14/'Chiller Data'!C$10</f>
        <v>1</v>
      </c>
    </row>
    <row r="4" spans="1:4">
      <c r="A4" s="18">
        <v>2</v>
      </c>
      <c r="B4" s="62">
        <f>'Chiller Data'!D15/'Chiller Data'!B$10</f>
        <v>0.9</v>
      </c>
      <c r="C4" s="63">
        <f>'Chiller Data'!B$14-'Chiller Data'!B15</f>
        <v>4</v>
      </c>
      <c r="D4" s="56">
        <f>'Chiller Data'!E15/'Chiller Data'!C$10</f>
        <v>0.80519480519480524</v>
      </c>
    </row>
    <row r="5" spans="1:4">
      <c r="A5" s="18">
        <v>3</v>
      </c>
      <c r="B5" s="62">
        <f>'Chiller Data'!D16/'Chiller Data'!B$10</f>
        <v>0.8</v>
      </c>
      <c r="C5" s="63">
        <f>'Chiller Data'!B$14-'Chiller Data'!B16</f>
        <v>8</v>
      </c>
      <c r="D5" s="56">
        <f>'Chiller Data'!E16/'Chiller Data'!C$10</f>
        <v>0.63961038961038963</v>
      </c>
    </row>
    <row r="6" spans="1:4">
      <c r="A6" s="18">
        <v>4</v>
      </c>
      <c r="B6" s="62">
        <f>'Chiller Data'!D17/'Chiller Data'!B$10</f>
        <v>0.7</v>
      </c>
      <c r="C6" s="63">
        <f>'Chiller Data'!B$14-'Chiller Data'!B17</f>
        <v>12</v>
      </c>
      <c r="D6" s="56">
        <f>'Chiller Data'!E17/'Chiller Data'!C$10</f>
        <v>0.49675324675324678</v>
      </c>
    </row>
    <row r="7" spans="1:4">
      <c r="A7" s="18">
        <v>5</v>
      </c>
      <c r="B7" s="62">
        <f>'Chiller Data'!D18/'Chiller Data'!B$10</f>
        <v>0.6</v>
      </c>
      <c r="C7" s="63">
        <f>'Chiller Data'!B$14-'Chiller Data'!B18</f>
        <v>16</v>
      </c>
      <c r="D7" s="56">
        <f>'Chiller Data'!E18/'Chiller Data'!C$10</f>
        <v>0.37662337662337664</v>
      </c>
    </row>
    <row r="8" spans="1:4">
      <c r="A8" s="18">
        <v>6</v>
      </c>
      <c r="B8" s="62">
        <f>'Chiller Data'!D19/'Chiller Data'!B$10</f>
        <v>0.5</v>
      </c>
      <c r="C8" s="63">
        <f>'Chiller Data'!B$14-'Chiller Data'!B19</f>
        <v>20</v>
      </c>
      <c r="D8" s="56">
        <f>'Chiller Data'!E19/'Chiller Data'!C$10</f>
        <v>0.2792207792207792</v>
      </c>
    </row>
    <row r="9" spans="1:4">
      <c r="A9" s="18">
        <v>7</v>
      </c>
      <c r="B9" s="62">
        <f>'Chiller Data'!D20/'Chiller Data'!B$10</f>
        <v>0.4</v>
      </c>
      <c r="C9" s="63">
        <f>'Chiller Data'!B$14-'Chiller Data'!B20</f>
        <v>20</v>
      </c>
      <c r="D9" s="56">
        <f>'Chiller Data'!E20/'Chiller Data'!C$10</f>
        <v>0.23701298701298701</v>
      </c>
    </row>
    <row r="10" spans="1:4">
      <c r="A10" s="18">
        <v>8</v>
      </c>
      <c r="B10" s="62">
        <f>'Chiller Data'!D21/'Chiller Data'!B$10</f>
        <v>0.3</v>
      </c>
      <c r="C10" s="63">
        <f>'Chiller Data'!B$14-'Chiller Data'!B21</f>
        <v>20</v>
      </c>
      <c r="D10" s="56">
        <f>'Chiller Data'!E21/'Chiller Data'!C$10</f>
        <v>0.19480519480519481</v>
      </c>
    </row>
    <row r="11" spans="1:4">
      <c r="A11" s="18">
        <v>9</v>
      </c>
      <c r="B11" s="62">
        <f>'Chiller Data'!D22/'Chiller Data'!B$10</f>
        <v>0.2</v>
      </c>
      <c r="C11" s="63">
        <f>'Chiller Data'!B$14-'Chiller Data'!B22</f>
        <v>20</v>
      </c>
      <c r="D11" s="56">
        <f>'Chiller Data'!E22/'Chiller Data'!C$10</f>
        <v>0.14935064935064934</v>
      </c>
    </row>
    <row r="12" spans="1:4">
      <c r="A12" s="18">
        <v>10</v>
      </c>
      <c r="B12" s="62"/>
      <c r="C12" s="60"/>
      <c r="D12" s="56"/>
    </row>
    <row r="13" spans="1:4">
      <c r="A13" s="18"/>
      <c r="B13" s="54"/>
      <c r="C13" s="60"/>
      <c r="D13" s="56"/>
    </row>
    <row r="14" spans="1:4">
      <c r="A14" s="18"/>
      <c r="B14" s="54"/>
      <c r="C14" s="60"/>
      <c r="D14" s="56"/>
    </row>
    <row r="15" spans="1:4">
      <c r="A15" s="18"/>
      <c r="B15" s="54"/>
      <c r="C15" s="60"/>
      <c r="D15" s="56"/>
    </row>
    <row r="16" spans="1:4">
      <c r="A16" s="18"/>
      <c r="B16" s="54"/>
      <c r="C16" s="60"/>
      <c r="D16" s="56"/>
    </row>
    <row r="17" spans="1:4">
      <c r="A17" s="18"/>
      <c r="B17" s="54"/>
      <c r="C17" s="60"/>
      <c r="D17" s="56"/>
    </row>
    <row r="18" spans="1:4">
      <c r="A18" s="18"/>
      <c r="B18" s="54"/>
      <c r="C18" s="60"/>
      <c r="D18" s="56"/>
    </row>
    <row r="19" spans="1:4">
      <c r="A19" s="18"/>
      <c r="B19" s="54"/>
      <c r="C19" s="60"/>
      <c r="D19" s="56"/>
    </row>
    <row r="20" spans="1:4">
      <c r="A20" s="18"/>
      <c r="B20" s="54"/>
      <c r="C20" s="60"/>
      <c r="D20" s="56"/>
    </row>
    <row r="21" spans="1:4">
      <c r="A21" s="18"/>
      <c r="B21" s="54"/>
      <c r="C21" s="60"/>
      <c r="D21" s="56"/>
    </row>
    <row r="22" spans="1:4" ht="15.75" thickBot="1">
      <c r="A22" s="21"/>
      <c r="B22" s="57"/>
      <c r="C22" s="61"/>
      <c r="D22" s="59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Chiller Data</vt:lpstr>
      <vt:lpstr>CAPFT</vt:lpstr>
      <vt:lpstr>EIRFT</vt:lpstr>
      <vt:lpstr>EIRFPLR_CS</vt:lpstr>
      <vt:lpstr>EIRFPLR_VFD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jfj</dc:creator>
  <cp:lastModifiedBy>jfj</cp:lastModifiedBy>
  <cp:lastPrinted>2014-07-10T21:58:56Z</cp:lastPrinted>
  <dcterms:created xsi:type="dcterms:W3CDTF">2014-05-19T13:03:18Z</dcterms:created>
  <dcterms:modified xsi:type="dcterms:W3CDTF">2015-04-06T22:49:34Z</dcterms:modified>
</cp:coreProperties>
</file>