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4370"/>
  </bookViews>
  <sheets>
    <sheet name="Sheet1" sheetId="1" r:id="rId1"/>
    <sheet name="Sheet2" sheetId="2" r:id="rId2"/>
    <sheet name="Sheet3" sheetId="3" r:id="rId3"/>
  </sheets>
  <calcPr calcId="125725" iterate="1"/>
</workbook>
</file>

<file path=xl/calcChain.xml><?xml version="1.0" encoding="utf-8"?>
<calcChain xmlns="http://schemas.openxmlformats.org/spreadsheetml/2006/main">
  <c r="G5" i="1"/>
  <c r="H5"/>
  <c r="F3"/>
  <c r="H4"/>
  <c r="H3"/>
  <c r="G4"/>
  <c r="G3"/>
  <c r="R140"/>
  <c r="R141" s="1"/>
  <c r="Q140"/>
  <c r="Q141" s="1"/>
  <c r="P140"/>
  <c r="P141" s="1"/>
  <c r="O140"/>
  <c r="O141" s="1"/>
  <c r="N140"/>
  <c r="N141" s="1"/>
  <c r="M140"/>
  <c r="M141" s="1"/>
  <c r="L140"/>
  <c r="L141" s="1"/>
  <c r="K140"/>
  <c r="K141" s="1"/>
  <c r="J140"/>
  <c r="J141" s="1"/>
  <c r="I140"/>
  <c r="I141" s="1"/>
  <c r="H140"/>
  <c r="H141" s="1"/>
  <c r="I75"/>
  <c r="J75"/>
  <c r="K75"/>
  <c r="L75"/>
  <c r="M75"/>
  <c r="N75"/>
  <c r="O75"/>
  <c r="P75"/>
  <c r="Q75"/>
  <c r="R75"/>
  <c r="H75"/>
  <c r="S74"/>
  <c r="I74"/>
  <c r="J74"/>
  <c r="K74"/>
  <c r="L74"/>
  <c r="M74"/>
  <c r="N74"/>
  <c r="O74"/>
  <c r="P74"/>
  <c r="Q74"/>
  <c r="R74"/>
  <c r="H74"/>
  <c r="F5"/>
  <c r="E5"/>
  <c r="F4"/>
  <c r="E4"/>
  <c r="E3"/>
  <c r="I10"/>
  <c r="J10" s="1"/>
  <c r="K10" s="1"/>
  <c r="L10" s="1"/>
  <c r="M10" s="1"/>
  <c r="N10" s="1"/>
  <c r="O10" s="1"/>
  <c r="P10" s="1"/>
  <c r="Q10" s="1"/>
  <c r="S141" l="1"/>
  <c r="S140"/>
  <c r="S75" l="1"/>
</calcChain>
</file>

<file path=xl/sharedStrings.xml><?xml version="1.0" encoding="utf-8"?>
<sst xmlns="http://schemas.openxmlformats.org/spreadsheetml/2006/main" count="334" uniqueCount="96">
  <si>
    <t xml:space="preserve">VUL031-MDL01-v05                                                                                                        </t>
  </si>
  <si>
    <t>REPORT- SS-P Heating Performance Summary of L7__SE Perim Zn (G.SE12)                        WEATHER FILE- SEATTLE BOEING FI WA</t>
  </si>
  <si>
    <t>---------------------------------------------------------------------------------------------------------------------------------</t>
  </si>
  <si>
    <t xml:space="preserve">    UNIT TYPE is HP              HEATING-CAPACITY =   -19.127 (KBTU/HR) HEATING-EIR = 0.150 (BTU/BTU) SUPPLY-FLOW =     489. (CFM )</t>
  </si>
  <si>
    <t>JAN</t>
  </si>
  <si>
    <t>SUM</t>
  </si>
  <si>
    <t>CMP</t>
  </si>
  <si>
    <t>PEAK</t>
  </si>
  <si>
    <t>FAN</t>
  </si>
  <si>
    <t>DAY/HR</t>
  </si>
  <si>
    <t>FEB</t>
  </si>
  <si>
    <t>MAR</t>
  </si>
  <si>
    <t>19/ 8</t>
  </si>
  <si>
    <t>APR</t>
  </si>
  <si>
    <t>MAY</t>
  </si>
  <si>
    <t>JUN</t>
  </si>
  <si>
    <t>30/ 1</t>
  </si>
  <si>
    <t>0/ 0</t>
  </si>
  <si>
    <t>JUL</t>
  </si>
  <si>
    <t>31/ 1</t>
  </si>
  <si>
    <t>AUG</t>
  </si>
  <si>
    <t>SEP</t>
  </si>
  <si>
    <t>OCT</t>
  </si>
  <si>
    <t>22/ 8</t>
  </si>
  <si>
    <t>14/ 9</t>
  </si>
  <si>
    <t>NOV</t>
  </si>
  <si>
    <t>DEC</t>
  </si>
  <si>
    <t>31/ 8</t>
  </si>
  <si>
    <t>YR</t>
  </si>
  <si>
    <t>MON/DAY</t>
  </si>
  <si>
    <t>REPORT- SS-P Cooling Performance Summary of L7__SE Perim Zn (G.SE12)                        WEATHER FILE- SEATTLE BOEING FI WA</t>
  </si>
  <si>
    <t xml:space="preserve">    UNIT TYPE is HP              COOLING-CAPACITY =   14.768 (KBTU/HR) COOLING-EIR = 0.179 (BTU/BTU) SUPPLY-FLOW =     489. (CFM )</t>
  </si>
  <si>
    <t>UNIT LOAD</t>
  </si>
  <si>
    <t>ENERGY USE</t>
  </si>
  <si>
    <t>COMPRESSOR</t>
  </si>
  <si>
    <t>FAN ENERGY</t>
  </si>
  <si>
    <t>range</t>
  </si>
  <si>
    <t>TOTAL</t>
  </si>
  <si>
    <t>(MBTU)</t>
  </si>
  <si>
    <t>(KWH)</t>
  </si>
  <si>
    <t>RUN</t>
  </si>
  <si>
    <t>MONTH</t>
  </si>
  <si>
    <t>(KBTU/HR)</t>
  </si>
  <si>
    <t>(KW)</t>
  </si>
  <si>
    <t>HOURS</t>
  </si>
  <si>
    <t>-----</t>
  </si>
  <si>
    <t>----</t>
  </si>
  <si>
    <t>----------</t>
  </si>
  <si>
    <t>-----------</t>
  </si>
  <si>
    <t>------</t>
  </si>
  <si>
    <t>---</t>
  </si>
  <si>
    <t>LOAD</t>
  </si>
  <si>
    <t>Number</t>
  </si>
  <si>
    <t>ach PA</t>
  </si>
  <si>
    <t>RT LOAD</t>
  </si>
  <si>
    <t>U)</t>
  </si>
  <si>
    <t>/HR)</t>
  </si>
  <si>
    <t>+</t>
  </si>
  <si>
    <t>31/24</t>
  </si>
  <si>
    <t>26/12</t>
  </si>
  <si>
    <t>15/12</t>
  </si>
  <si>
    <t>29/16</t>
  </si>
  <si>
    <t>20/12</t>
  </si>
  <si>
    <t>16/12</t>
  </si>
  <si>
    <t>16/16</t>
  </si>
  <si>
    <t>20/ 9</t>
  </si>
  <si>
    <t>23/12</t>
  </si>
  <si>
    <t>23/17</t>
  </si>
  <si>
    <t>19/12</t>
  </si>
  <si>
    <t>13/16</t>
  </si>
  <si>
    <t>30/24</t>
  </si>
  <si>
    <t>UNIT</t>
  </si>
  <si>
    <t>of ho</t>
  </si>
  <si>
    <t>urs wi</t>
  </si>
  <si>
    <t>thin e</t>
  </si>
  <si>
    <t>SUM  (MBT</t>
  </si>
  <si>
    <t>PEAK (KBTU</t>
  </si>
  <si>
    <t>---- -----</t>
  </si>
  <si>
    <t>Fan</t>
  </si>
  <si>
    <t>Power (W/cfm)</t>
  </si>
  <si>
    <t>Flow (cfm)</t>
  </si>
  <si>
    <t>Fan (kWh)</t>
  </si>
  <si>
    <t>PLR</t>
  </si>
  <si>
    <t>Run Hours</t>
  </si>
  <si>
    <t>vvv Paste SS-P (Cooling) Here and do txt-to-columns</t>
  </si>
  <si>
    <t>vvv Paste SS-P (Heating) Here and do txt-to-columns</t>
  </si>
  <si>
    <t>Report Values</t>
  </si>
  <si>
    <t>HTG</t>
  </si>
  <si>
    <t>CLG</t>
  </si>
  <si>
    <t>Fan (FLH)</t>
  </si>
  <si>
    <t>Calculated Values</t>
  </si>
  <si>
    <t>Mode</t>
  </si>
  <si>
    <t>Fan Energy (kWh)</t>
  </si>
  <si>
    <t>Full Load Hours</t>
  </si>
  <si>
    <t>&lt;PROJECT NAME&gt;                            360 Analytics                 DOE-2.2-47h2   2/01/2012    15:09:30  BDL RUN  3</t>
  </si>
  <si>
    <t>Paste SS-P CLG Here                            360 Analytics                 DOE-2.2-47h2   2/01/2012    15:09:30  BDL RUN  3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</si>
</sst>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7" formatCode="_(* #,##0.0_);_(* \(#,##0.0\);_(* &quot;-&quot;??_);_(@_)"/>
    <numFmt numFmtId="169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16" fontId="0" fillId="0" borderId="0" xfId="0" applyNumberFormat="1"/>
    <xf numFmtId="2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16" fontId="0" fillId="4" borderId="0" xfId="0" applyNumberFormat="1" applyFill="1"/>
    <xf numFmtId="0" fontId="0" fillId="5" borderId="0" xfId="0" applyFill="1"/>
    <xf numFmtId="16" fontId="0" fillId="5" borderId="0" xfId="0" applyNumberFormat="1" applyFill="1"/>
    <xf numFmtId="0" fontId="0" fillId="6" borderId="0" xfId="0" applyFill="1"/>
    <xf numFmtId="0" fontId="0" fillId="0" borderId="0" xfId="0" applyFill="1"/>
    <xf numFmtId="167" fontId="0" fillId="0" borderId="0" xfId="1" applyNumberFormat="1" applyFont="1"/>
    <xf numFmtId="167" fontId="0" fillId="0" borderId="0" xfId="0" applyNumberFormat="1"/>
    <xf numFmtId="169" fontId="0" fillId="0" borderId="0" xfId="0" applyNumberFormat="1"/>
    <xf numFmtId="0" fontId="0" fillId="8" borderId="0" xfId="0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/>
    <xf numFmtId="169" fontId="0" fillId="0" borderId="1" xfId="0" applyNumberFormat="1" applyBorder="1"/>
    <xf numFmtId="167" fontId="0" fillId="0" borderId="1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41"/>
  <sheetViews>
    <sheetView tabSelected="1" zoomScale="85" zoomScaleNormal="85" workbookViewId="0">
      <selection activeCell="W77" sqref="W77"/>
    </sheetView>
  </sheetViews>
  <sheetFormatPr defaultRowHeight="15"/>
  <sheetData>
    <row r="1" spans="1:19">
      <c r="E1" s="15" t="s">
        <v>86</v>
      </c>
      <c r="F1" s="15"/>
      <c r="G1" s="14" t="s">
        <v>90</v>
      </c>
      <c r="H1" s="14"/>
    </row>
    <row r="2" spans="1:19" ht="45">
      <c r="B2" s="16" t="s">
        <v>79</v>
      </c>
      <c r="C2" s="16" t="s">
        <v>80</v>
      </c>
      <c r="D2" s="17" t="s">
        <v>91</v>
      </c>
      <c r="E2" s="16" t="s">
        <v>83</v>
      </c>
      <c r="F2" s="16" t="s">
        <v>92</v>
      </c>
      <c r="G2" s="16" t="s">
        <v>93</v>
      </c>
      <c r="H2" s="16" t="s">
        <v>92</v>
      </c>
    </row>
    <row r="3" spans="1:19">
      <c r="A3" t="s">
        <v>78</v>
      </c>
      <c r="B3">
        <v>0.3</v>
      </c>
      <c r="C3">
        <v>489</v>
      </c>
      <c r="D3" t="s">
        <v>87</v>
      </c>
      <c r="E3">
        <f>S72</f>
        <v>2953</v>
      </c>
      <c r="F3" s="13">
        <f>F71</f>
        <v>58.622</v>
      </c>
      <c r="G3" s="12">
        <f>S74</f>
        <v>403.05000000000007</v>
      </c>
      <c r="H3" s="12">
        <f>S75</f>
        <v>59.127434999999998</v>
      </c>
    </row>
    <row r="4" spans="1:19">
      <c r="D4" s="18" t="s">
        <v>88</v>
      </c>
      <c r="E4" s="18">
        <f>S138</f>
        <v>3057</v>
      </c>
      <c r="F4" s="19">
        <f>F137</f>
        <v>111.352</v>
      </c>
      <c r="G4" s="20">
        <f>S140</f>
        <v>762.44999999999993</v>
      </c>
      <c r="H4" s="20">
        <f>S141</f>
        <v>111.85141499999999</v>
      </c>
    </row>
    <row r="5" spans="1:19">
      <c r="D5" t="s">
        <v>37</v>
      </c>
      <c r="E5">
        <f>SUM(E3:E4)</f>
        <v>6010</v>
      </c>
      <c r="F5" s="13">
        <f>SUM(F3:F4)</f>
        <v>169.97399999999999</v>
      </c>
      <c r="G5" s="13">
        <f t="shared" ref="G5:H5" si="0">SUM(G3:G4)</f>
        <v>1165.5</v>
      </c>
      <c r="H5" s="13">
        <f t="shared" si="0"/>
        <v>170.97884999999999</v>
      </c>
    </row>
    <row r="10" spans="1:19">
      <c r="A10" s="3" t="s">
        <v>85</v>
      </c>
      <c r="B10" s="3"/>
      <c r="C10" s="3"/>
      <c r="D10" s="3"/>
      <c r="E10" s="3"/>
      <c r="F10" s="3"/>
      <c r="G10" t="s">
        <v>82</v>
      </c>
      <c r="H10" s="10">
        <v>0.05</v>
      </c>
      <c r="I10" s="10">
        <f>H10+0.1</f>
        <v>0.15000000000000002</v>
      </c>
      <c r="J10" s="10">
        <f t="shared" ref="J10:Q10" si="1">I10+0.1</f>
        <v>0.25</v>
      </c>
      <c r="K10" s="10">
        <f t="shared" si="1"/>
        <v>0.35</v>
      </c>
      <c r="L10" s="10">
        <f t="shared" si="1"/>
        <v>0.44999999999999996</v>
      </c>
      <c r="M10" s="10">
        <f t="shared" si="1"/>
        <v>0.54999999999999993</v>
      </c>
      <c r="N10" s="10">
        <f t="shared" si="1"/>
        <v>0.64999999999999991</v>
      </c>
      <c r="O10" s="10">
        <f t="shared" si="1"/>
        <v>0.74999999999999989</v>
      </c>
      <c r="P10" s="10">
        <f t="shared" si="1"/>
        <v>0.84999999999999987</v>
      </c>
      <c r="Q10" s="10">
        <f t="shared" si="1"/>
        <v>0.94999999999999984</v>
      </c>
      <c r="R10" s="10">
        <v>1</v>
      </c>
      <c r="S10" s="10"/>
    </row>
    <row r="11" spans="1:19">
      <c r="A11" s="9" t="s">
        <v>94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>
      <c r="A13" s="7" t="s">
        <v>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>
      <c r="A14" s="7" t="s">
        <v>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>
      <c r="A16" s="7" t="s">
        <v>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19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>
      <c r="A18" s="7"/>
      <c r="B18" s="7"/>
      <c r="C18" s="7" t="s">
        <v>32</v>
      </c>
      <c r="D18" s="7" t="s">
        <v>33</v>
      </c>
      <c r="E18" s="7" t="s">
        <v>34</v>
      </c>
      <c r="F18" s="7" t="s">
        <v>35</v>
      </c>
      <c r="G18" s="7"/>
      <c r="H18" s="7" t="s">
        <v>46</v>
      </c>
      <c r="I18" s="7" t="s">
        <v>46</v>
      </c>
      <c r="J18" s="7" t="s">
        <v>52</v>
      </c>
      <c r="K18" s="7" t="s">
        <v>72</v>
      </c>
      <c r="L18" s="7" t="s">
        <v>73</v>
      </c>
      <c r="M18" s="7" t="s">
        <v>74</v>
      </c>
      <c r="N18" s="7" t="s">
        <v>53</v>
      </c>
      <c r="O18" s="7" t="s">
        <v>54</v>
      </c>
      <c r="P18" s="7" t="s">
        <v>36</v>
      </c>
      <c r="Q18" s="7" t="s">
        <v>50</v>
      </c>
      <c r="R18" s="7" t="s">
        <v>49</v>
      </c>
      <c r="S18" s="7" t="s">
        <v>37</v>
      </c>
    </row>
    <row r="19" spans="1:19">
      <c r="A19" s="7"/>
      <c r="B19" s="7" t="s">
        <v>5</v>
      </c>
      <c r="C19" s="7" t="s">
        <v>38</v>
      </c>
      <c r="D19" s="7" t="s">
        <v>39</v>
      </c>
      <c r="E19" s="7" t="s">
        <v>39</v>
      </c>
      <c r="F19" s="7" t="s">
        <v>39</v>
      </c>
      <c r="G19" s="7"/>
      <c r="H19" s="7">
        <v>0</v>
      </c>
      <c r="I19" s="7">
        <v>10</v>
      </c>
      <c r="J19" s="7">
        <v>20</v>
      </c>
      <c r="K19" s="7">
        <v>30</v>
      </c>
      <c r="L19" s="7">
        <v>40</v>
      </c>
      <c r="M19" s="7">
        <v>50</v>
      </c>
      <c r="N19" s="7">
        <v>60</v>
      </c>
      <c r="O19" s="7">
        <v>70</v>
      </c>
      <c r="P19" s="7">
        <v>80</v>
      </c>
      <c r="Q19" s="7">
        <v>90</v>
      </c>
      <c r="R19" s="7">
        <v>100</v>
      </c>
      <c r="S19" s="7" t="s">
        <v>40</v>
      </c>
    </row>
    <row r="20" spans="1:19">
      <c r="A20" s="7" t="s">
        <v>41</v>
      </c>
      <c r="B20" s="7" t="s">
        <v>7</v>
      </c>
      <c r="C20" s="7" t="s">
        <v>42</v>
      </c>
      <c r="D20" s="7" t="s">
        <v>43</v>
      </c>
      <c r="E20" s="7" t="s">
        <v>43</v>
      </c>
      <c r="F20" s="7" t="s">
        <v>43</v>
      </c>
      <c r="G20" s="7"/>
      <c r="H20" s="7">
        <v>10</v>
      </c>
      <c r="I20" s="7">
        <v>20</v>
      </c>
      <c r="J20" s="7">
        <v>30</v>
      </c>
      <c r="K20" s="7">
        <v>40</v>
      </c>
      <c r="L20" s="7">
        <v>50</v>
      </c>
      <c r="M20" s="7">
        <v>60</v>
      </c>
      <c r="N20" s="7">
        <v>70</v>
      </c>
      <c r="O20" s="7">
        <v>80</v>
      </c>
      <c r="P20" s="7">
        <v>90</v>
      </c>
      <c r="Q20" s="7">
        <v>100</v>
      </c>
      <c r="R20" s="7" t="s">
        <v>57</v>
      </c>
      <c r="S20" s="7" t="s">
        <v>44</v>
      </c>
    </row>
    <row r="21" spans="1:19">
      <c r="A21" s="7" t="s">
        <v>45</v>
      </c>
      <c r="B21" s="7" t="s">
        <v>46</v>
      </c>
      <c r="C21" s="7" t="s">
        <v>47</v>
      </c>
      <c r="D21" s="7" t="s">
        <v>48</v>
      </c>
      <c r="E21" s="7" t="s">
        <v>48</v>
      </c>
      <c r="F21" s="7" t="s">
        <v>48</v>
      </c>
      <c r="G21" s="7"/>
      <c r="H21" s="7" t="s">
        <v>46</v>
      </c>
      <c r="I21" s="7" t="s">
        <v>46</v>
      </c>
      <c r="J21" s="7" t="s">
        <v>46</v>
      </c>
      <c r="K21" s="7" t="s">
        <v>46</v>
      </c>
      <c r="L21" s="7" t="s">
        <v>46</v>
      </c>
      <c r="M21" s="7" t="s">
        <v>46</v>
      </c>
      <c r="N21" s="7" t="s">
        <v>46</v>
      </c>
      <c r="O21" s="7" t="s">
        <v>46</v>
      </c>
      <c r="P21" s="7" t="s">
        <v>46</v>
      </c>
      <c r="Q21" s="7" t="s">
        <v>46</v>
      </c>
      <c r="R21" s="7" t="s">
        <v>46</v>
      </c>
      <c r="S21" s="7" t="s">
        <v>46</v>
      </c>
    </row>
    <row r="22" spans="1:19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>
      <c r="A23" s="7" t="s">
        <v>4</v>
      </c>
      <c r="B23" s="7" t="s">
        <v>5</v>
      </c>
      <c r="C23" s="7">
        <v>-1.4419999999999999</v>
      </c>
      <c r="D23" s="7">
        <v>77.314999999999998</v>
      </c>
      <c r="E23" s="7">
        <v>77.314999999999998</v>
      </c>
      <c r="F23" s="7">
        <v>17.751999999999999</v>
      </c>
      <c r="G23" s="7" t="s">
        <v>6</v>
      </c>
      <c r="H23" s="7">
        <v>372</v>
      </c>
      <c r="I23" s="7">
        <v>290</v>
      </c>
      <c r="J23" s="7">
        <v>64</v>
      </c>
      <c r="K23" s="7">
        <v>4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730</v>
      </c>
    </row>
    <row r="24" spans="1:19">
      <c r="A24" s="7"/>
      <c r="B24" s="7" t="s">
        <v>7</v>
      </c>
      <c r="C24" s="7">
        <v>-5.6349999999999998</v>
      </c>
      <c r="D24" s="7">
        <v>0.11700000000000001</v>
      </c>
      <c r="E24" s="7">
        <v>0.29799999999999999</v>
      </c>
      <c r="F24" s="7">
        <v>2.5999999999999999E-2</v>
      </c>
      <c r="G24" s="7" t="s">
        <v>8</v>
      </c>
      <c r="H24" s="7">
        <v>199</v>
      </c>
      <c r="I24" s="7">
        <v>300</v>
      </c>
      <c r="J24" s="7">
        <v>158</v>
      </c>
      <c r="K24" s="7">
        <v>64</v>
      </c>
      <c r="L24" s="7">
        <v>9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730</v>
      </c>
    </row>
    <row r="25" spans="1:19">
      <c r="A25" s="7"/>
      <c r="B25" s="7" t="s">
        <v>9</v>
      </c>
      <c r="C25" s="8">
        <v>41069</v>
      </c>
      <c r="D25" s="8">
        <v>40909</v>
      </c>
      <c r="E25" s="8">
        <v>41069</v>
      </c>
      <c r="F25" s="8">
        <v>40909</v>
      </c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>
      <c r="A27" s="7" t="s">
        <v>10</v>
      </c>
      <c r="B27" s="7" t="s">
        <v>5</v>
      </c>
      <c r="C27" s="7">
        <v>-0.495</v>
      </c>
      <c r="D27" s="7">
        <v>26.568000000000001</v>
      </c>
      <c r="E27" s="7">
        <v>26.568000000000001</v>
      </c>
      <c r="F27" s="7">
        <v>5.9820000000000002</v>
      </c>
      <c r="G27" s="7" t="s">
        <v>6</v>
      </c>
      <c r="H27" s="7">
        <v>249</v>
      </c>
      <c r="I27" s="7">
        <v>112</v>
      </c>
      <c r="J27" s="7">
        <v>1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362</v>
      </c>
    </row>
    <row r="28" spans="1:19">
      <c r="A28" s="7"/>
      <c r="B28" s="7" t="s">
        <v>7</v>
      </c>
      <c r="C28" s="7">
        <v>-3.839</v>
      </c>
      <c r="D28" s="7">
        <v>0.13100000000000001</v>
      </c>
      <c r="E28" s="7">
        <v>0.20300000000000001</v>
      </c>
      <c r="F28" s="7">
        <v>2.9000000000000001E-2</v>
      </c>
      <c r="G28" s="7" t="s">
        <v>8</v>
      </c>
      <c r="H28" s="7">
        <v>163</v>
      </c>
      <c r="I28" s="7">
        <v>168</v>
      </c>
      <c r="J28" s="7">
        <v>30</v>
      </c>
      <c r="K28" s="7">
        <v>1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362</v>
      </c>
    </row>
    <row r="29" spans="1:19">
      <c r="A29" s="7"/>
      <c r="B29" s="7" t="s">
        <v>9</v>
      </c>
      <c r="C29" s="8">
        <v>40947</v>
      </c>
      <c r="D29" s="8">
        <v>40909</v>
      </c>
      <c r="E29" s="8">
        <v>40947</v>
      </c>
      <c r="F29" s="8">
        <v>40909</v>
      </c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19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>
      <c r="A31" s="7" t="s">
        <v>11</v>
      </c>
      <c r="B31" s="7" t="s">
        <v>5</v>
      </c>
      <c r="C31" s="7">
        <v>-0.32900000000000001</v>
      </c>
      <c r="D31" s="7">
        <v>17.690000000000001</v>
      </c>
      <c r="E31" s="7">
        <v>17.690000000000001</v>
      </c>
      <c r="F31" s="7">
        <v>3.9910000000000001</v>
      </c>
      <c r="G31" s="7" t="s">
        <v>6</v>
      </c>
      <c r="H31" s="7">
        <v>274</v>
      </c>
      <c r="I31" s="7">
        <v>41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315</v>
      </c>
    </row>
    <row r="32" spans="1:19">
      <c r="A32" s="7"/>
      <c r="B32" s="7" t="s">
        <v>7</v>
      </c>
      <c r="C32" s="7">
        <v>-3.1349999999999998</v>
      </c>
      <c r="D32" s="7">
        <v>5.1999999999999998E-2</v>
      </c>
      <c r="E32" s="7">
        <v>0.16700000000000001</v>
      </c>
      <c r="F32" s="7">
        <v>1.0999999999999999E-2</v>
      </c>
      <c r="G32" s="7" t="s">
        <v>8</v>
      </c>
      <c r="H32" s="7">
        <v>191</v>
      </c>
      <c r="I32" s="7">
        <v>117</v>
      </c>
      <c r="J32" s="7">
        <v>7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315</v>
      </c>
    </row>
    <row r="33" spans="1:19">
      <c r="A33" s="7"/>
      <c r="B33" s="7" t="s">
        <v>9</v>
      </c>
      <c r="C33" s="7" t="s">
        <v>12</v>
      </c>
      <c r="D33" s="8">
        <v>40909</v>
      </c>
      <c r="E33" s="7" t="s">
        <v>12</v>
      </c>
      <c r="F33" s="8">
        <v>40909</v>
      </c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 t="s">
        <v>13</v>
      </c>
      <c r="B35" s="7" t="s">
        <v>5</v>
      </c>
      <c r="C35" s="7">
        <v>-2.9000000000000001E-2</v>
      </c>
      <c r="D35" s="7">
        <v>1.546</v>
      </c>
      <c r="E35" s="7">
        <v>1.546</v>
      </c>
      <c r="F35" s="7">
        <v>0.34799999999999998</v>
      </c>
      <c r="G35" s="7" t="s">
        <v>6</v>
      </c>
      <c r="H35" s="7">
        <v>29</v>
      </c>
      <c r="I35" s="7">
        <v>2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31</v>
      </c>
    </row>
    <row r="36" spans="1:19">
      <c r="A36" s="7"/>
      <c r="B36" s="7" t="s">
        <v>7</v>
      </c>
      <c r="C36" s="7">
        <v>-2.2029999999999998</v>
      </c>
      <c r="D36" s="7">
        <v>3.0000000000000001E-3</v>
      </c>
      <c r="E36" s="7">
        <v>0.11799999999999999</v>
      </c>
      <c r="F36" s="7">
        <v>1E-3</v>
      </c>
      <c r="G36" s="7" t="s">
        <v>8</v>
      </c>
      <c r="H36" s="7">
        <v>20</v>
      </c>
      <c r="I36" s="7">
        <v>11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31</v>
      </c>
    </row>
    <row r="37" spans="1:19">
      <c r="A37" s="7"/>
      <c r="B37" s="7" t="s">
        <v>9</v>
      </c>
      <c r="C37" s="8">
        <v>41068</v>
      </c>
      <c r="D37" s="8">
        <v>41034</v>
      </c>
      <c r="E37" s="8">
        <v>41068</v>
      </c>
      <c r="F37" s="8">
        <v>41034</v>
      </c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 t="s">
        <v>14</v>
      </c>
      <c r="B39" s="7" t="s">
        <v>5</v>
      </c>
      <c r="C39" s="7">
        <v>-3.0000000000000001E-3</v>
      </c>
      <c r="D39" s="7">
        <v>0.13300000000000001</v>
      </c>
      <c r="E39" s="7">
        <v>0.13300000000000001</v>
      </c>
      <c r="F39" s="7">
        <v>3.2000000000000001E-2</v>
      </c>
      <c r="G39" s="7" t="s">
        <v>6</v>
      </c>
      <c r="H39" s="7">
        <v>5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5</v>
      </c>
    </row>
    <row r="40" spans="1:19">
      <c r="A40" s="7"/>
      <c r="B40" s="7" t="s">
        <v>7</v>
      </c>
      <c r="C40" s="7">
        <v>-1.0589999999999999</v>
      </c>
      <c r="D40" s="7">
        <v>8.0000000000000002E-3</v>
      </c>
      <c r="E40" s="7">
        <v>5.8000000000000003E-2</v>
      </c>
      <c r="F40" s="7">
        <v>2E-3</v>
      </c>
      <c r="G40" s="7" t="s">
        <v>8</v>
      </c>
      <c r="H40" s="7">
        <v>5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5</v>
      </c>
    </row>
    <row r="41" spans="1:19">
      <c r="A41" s="7"/>
      <c r="B41" s="7" t="s">
        <v>9</v>
      </c>
      <c r="C41" s="8">
        <v>41190</v>
      </c>
      <c r="D41" s="8">
        <v>41186</v>
      </c>
      <c r="E41" s="8">
        <v>41191</v>
      </c>
      <c r="F41" s="8">
        <v>41186</v>
      </c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 t="s">
        <v>15</v>
      </c>
      <c r="B43" s="7" t="s">
        <v>5</v>
      </c>
      <c r="C43" s="7">
        <v>0</v>
      </c>
      <c r="D43" s="7">
        <v>0</v>
      </c>
      <c r="E43" s="7">
        <v>0</v>
      </c>
      <c r="F43" s="7">
        <v>0</v>
      </c>
      <c r="G43" s="7" t="s">
        <v>6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</row>
    <row r="44" spans="1:19">
      <c r="A44" s="7"/>
      <c r="B44" s="7" t="s">
        <v>7</v>
      </c>
      <c r="C44" s="7">
        <v>0</v>
      </c>
      <c r="D44" s="7">
        <v>0</v>
      </c>
      <c r="E44" s="7">
        <v>0</v>
      </c>
      <c r="F44" s="7">
        <v>0</v>
      </c>
      <c r="G44" s="7" t="s">
        <v>8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</row>
    <row r="45" spans="1:19">
      <c r="A45" s="7"/>
      <c r="B45" s="7" t="s">
        <v>9</v>
      </c>
      <c r="C45" s="7" t="s">
        <v>16</v>
      </c>
      <c r="D45" s="7" t="s">
        <v>16</v>
      </c>
      <c r="E45" s="7" t="s">
        <v>17</v>
      </c>
      <c r="F45" s="7" t="s">
        <v>17</v>
      </c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 t="s">
        <v>18</v>
      </c>
      <c r="B47" s="7" t="s">
        <v>5</v>
      </c>
      <c r="C47" s="7">
        <v>0</v>
      </c>
      <c r="D47" s="7">
        <v>0</v>
      </c>
      <c r="E47" s="7">
        <v>0</v>
      </c>
      <c r="F47" s="7">
        <v>0</v>
      </c>
      <c r="G47" s="7" t="s">
        <v>6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</row>
    <row r="48" spans="1:19">
      <c r="A48" s="7"/>
      <c r="B48" s="7" t="s">
        <v>7</v>
      </c>
      <c r="C48" s="7">
        <v>0</v>
      </c>
      <c r="D48" s="7">
        <v>0</v>
      </c>
      <c r="E48" s="7">
        <v>0</v>
      </c>
      <c r="F48" s="7">
        <v>0</v>
      </c>
      <c r="G48" s="7" t="s">
        <v>8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</row>
    <row r="49" spans="1:19">
      <c r="A49" s="7"/>
      <c r="B49" s="7" t="s">
        <v>9</v>
      </c>
      <c r="C49" s="7" t="s">
        <v>19</v>
      </c>
      <c r="D49" s="7" t="s">
        <v>19</v>
      </c>
      <c r="E49" s="7" t="s">
        <v>17</v>
      </c>
      <c r="F49" s="7" t="s">
        <v>17</v>
      </c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</row>
    <row r="51" spans="1:19">
      <c r="A51" s="7" t="s">
        <v>20</v>
      </c>
      <c r="B51" s="7" t="s">
        <v>5</v>
      </c>
      <c r="C51" s="7">
        <v>0</v>
      </c>
      <c r="D51" s="7">
        <v>0</v>
      </c>
      <c r="E51" s="7">
        <v>0</v>
      </c>
      <c r="F51" s="7">
        <v>0</v>
      </c>
      <c r="G51" s="7" t="s">
        <v>6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</row>
    <row r="52" spans="1:19">
      <c r="A52" s="7"/>
      <c r="B52" s="7" t="s">
        <v>7</v>
      </c>
      <c r="C52" s="7">
        <v>0</v>
      </c>
      <c r="D52" s="7">
        <v>0</v>
      </c>
      <c r="E52" s="7">
        <v>0</v>
      </c>
      <c r="F52" s="7">
        <v>0</v>
      </c>
      <c r="G52" s="7" t="s">
        <v>8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</row>
    <row r="53" spans="1:19">
      <c r="A53" s="7"/>
      <c r="B53" s="7" t="s">
        <v>9</v>
      </c>
      <c r="C53" s="7" t="s">
        <v>19</v>
      </c>
      <c r="D53" s="7" t="s">
        <v>19</v>
      </c>
      <c r="E53" s="7" t="s">
        <v>17</v>
      </c>
      <c r="F53" s="7" t="s">
        <v>17</v>
      </c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</row>
    <row r="54" spans="1:19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</row>
    <row r="55" spans="1:19">
      <c r="A55" s="7" t="s">
        <v>21</v>
      </c>
      <c r="B55" s="7" t="s">
        <v>5</v>
      </c>
      <c r="C55" s="7">
        <v>0</v>
      </c>
      <c r="D55" s="7">
        <v>0</v>
      </c>
      <c r="E55" s="7">
        <v>0</v>
      </c>
      <c r="F55" s="7">
        <v>0</v>
      </c>
      <c r="G55" s="7" t="s">
        <v>6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</row>
    <row r="56" spans="1:19">
      <c r="A56" s="7"/>
      <c r="B56" s="7" t="s">
        <v>7</v>
      </c>
      <c r="C56" s="7">
        <v>0</v>
      </c>
      <c r="D56" s="7">
        <v>0</v>
      </c>
      <c r="E56" s="7">
        <v>0</v>
      </c>
      <c r="F56" s="7">
        <v>0</v>
      </c>
      <c r="G56" s="7" t="s">
        <v>8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</row>
    <row r="57" spans="1:19">
      <c r="A57" s="7"/>
      <c r="B57" s="7" t="s">
        <v>9</v>
      </c>
      <c r="C57" s="7" t="s">
        <v>16</v>
      </c>
      <c r="D57" s="7" t="s">
        <v>16</v>
      </c>
      <c r="E57" s="7" t="s">
        <v>17</v>
      </c>
      <c r="F57" s="7" t="s">
        <v>17</v>
      </c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</row>
    <row r="58" spans="1:19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</row>
    <row r="59" spans="1:19">
      <c r="A59" s="7" t="s">
        <v>22</v>
      </c>
      <c r="B59" s="7" t="s">
        <v>5</v>
      </c>
      <c r="C59" s="7">
        <v>-0.14000000000000001</v>
      </c>
      <c r="D59" s="7">
        <v>7.532</v>
      </c>
      <c r="E59" s="7">
        <v>7.532</v>
      </c>
      <c r="F59" s="7">
        <v>1.7150000000000001</v>
      </c>
      <c r="G59" s="7" t="s">
        <v>6</v>
      </c>
      <c r="H59" s="7">
        <v>156</v>
      </c>
      <c r="I59" s="7">
        <v>10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166</v>
      </c>
    </row>
    <row r="60" spans="1:19">
      <c r="A60" s="7"/>
      <c r="B60" s="7" t="s">
        <v>7</v>
      </c>
      <c r="C60" s="7">
        <v>-2.9860000000000002</v>
      </c>
      <c r="D60" s="7">
        <v>1.2E-2</v>
      </c>
      <c r="E60" s="7">
        <v>0.159</v>
      </c>
      <c r="F60" s="7">
        <v>3.0000000000000001E-3</v>
      </c>
      <c r="G60" s="7" t="s">
        <v>8</v>
      </c>
      <c r="H60" s="7">
        <v>124</v>
      </c>
      <c r="I60" s="7">
        <v>38</v>
      </c>
      <c r="J60" s="7">
        <v>4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166</v>
      </c>
    </row>
    <row r="61" spans="1:19">
      <c r="A61" s="7"/>
      <c r="B61" s="7" t="s">
        <v>9</v>
      </c>
      <c r="C61" s="7" t="s">
        <v>23</v>
      </c>
      <c r="D61" s="7" t="s">
        <v>24</v>
      </c>
      <c r="E61" s="7" t="s">
        <v>23</v>
      </c>
      <c r="F61" s="7" t="s">
        <v>24</v>
      </c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</row>
    <row r="62" spans="1:19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</row>
    <row r="63" spans="1:19">
      <c r="A63" s="7" t="s">
        <v>25</v>
      </c>
      <c r="B63" s="7" t="s">
        <v>5</v>
      </c>
      <c r="C63" s="7">
        <v>-0.83099999999999996</v>
      </c>
      <c r="D63" s="7">
        <v>44.780999999999999</v>
      </c>
      <c r="E63" s="7">
        <v>44.780999999999999</v>
      </c>
      <c r="F63" s="7">
        <v>10.227</v>
      </c>
      <c r="G63" s="7" t="s">
        <v>6</v>
      </c>
      <c r="H63" s="7">
        <v>453</v>
      </c>
      <c r="I63" s="7">
        <v>159</v>
      </c>
      <c r="J63" s="7">
        <v>2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614</v>
      </c>
    </row>
    <row r="64" spans="1:19">
      <c r="A64" s="7"/>
      <c r="B64" s="7" t="s">
        <v>7</v>
      </c>
      <c r="C64" s="7">
        <v>-4.04</v>
      </c>
      <c r="D64" s="7">
        <v>9.5000000000000001E-2</v>
      </c>
      <c r="E64" s="7">
        <v>0.21299999999999999</v>
      </c>
      <c r="F64" s="7">
        <v>0.02</v>
      </c>
      <c r="G64" s="7" t="s">
        <v>8</v>
      </c>
      <c r="H64" s="7">
        <v>278</v>
      </c>
      <c r="I64" s="7">
        <v>287</v>
      </c>
      <c r="J64" s="7">
        <v>47</v>
      </c>
      <c r="K64" s="7">
        <v>2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614</v>
      </c>
    </row>
    <row r="65" spans="1:19">
      <c r="A65" s="7"/>
      <c r="B65" s="7" t="s">
        <v>9</v>
      </c>
      <c r="C65" s="8">
        <v>41037</v>
      </c>
      <c r="D65" s="8">
        <v>40910</v>
      </c>
      <c r="E65" s="8">
        <v>41037</v>
      </c>
      <c r="F65" s="8">
        <v>40910</v>
      </c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</row>
    <row r="66" spans="1:19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</row>
    <row r="67" spans="1:19">
      <c r="A67" s="7" t="s">
        <v>26</v>
      </c>
      <c r="B67" s="7" t="s">
        <v>5</v>
      </c>
      <c r="C67" s="7">
        <v>-1.5149999999999999</v>
      </c>
      <c r="D67" s="7">
        <v>81.432000000000002</v>
      </c>
      <c r="E67" s="7">
        <v>81.432000000000002</v>
      </c>
      <c r="F67" s="7">
        <v>18.577000000000002</v>
      </c>
      <c r="G67" s="7" t="s">
        <v>6</v>
      </c>
      <c r="H67" s="7">
        <v>263</v>
      </c>
      <c r="I67" s="7">
        <v>457</v>
      </c>
      <c r="J67" s="7">
        <v>10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730</v>
      </c>
    </row>
    <row r="68" spans="1:19">
      <c r="A68" s="7"/>
      <c r="B68" s="7" t="s">
        <v>7</v>
      </c>
      <c r="C68" s="7">
        <v>-4.3239999999999998</v>
      </c>
      <c r="D68" s="7">
        <v>6.8000000000000005E-2</v>
      </c>
      <c r="E68" s="7">
        <v>0.22800000000000001</v>
      </c>
      <c r="F68" s="7">
        <v>1.4999999999999999E-2</v>
      </c>
      <c r="G68" s="7" t="s">
        <v>8</v>
      </c>
      <c r="H68" s="7">
        <v>75</v>
      </c>
      <c r="I68" s="7">
        <v>422</v>
      </c>
      <c r="J68" s="7">
        <v>217</v>
      </c>
      <c r="K68" s="7">
        <v>16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730</v>
      </c>
    </row>
    <row r="69" spans="1:19">
      <c r="A69" s="7"/>
      <c r="B69" s="7" t="s">
        <v>9</v>
      </c>
      <c r="C69" s="7" t="s">
        <v>27</v>
      </c>
      <c r="D69" s="8">
        <v>40909</v>
      </c>
      <c r="E69" s="7" t="s">
        <v>27</v>
      </c>
      <c r="F69" s="8">
        <v>40909</v>
      </c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>
      <c r="A71" s="7" t="s">
        <v>28</v>
      </c>
      <c r="B71" s="7" t="s">
        <v>5</v>
      </c>
      <c r="C71" s="7">
        <v>-4.7830000000000004</v>
      </c>
      <c r="D71" s="7">
        <v>256.99700000000001</v>
      </c>
      <c r="E71" s="7">
        <v>256.99700000000001</v>
      </c>
      <c r="F71" s="7">
        <v>58.622</v>
      </c>
      <c r="G71" s="7" t="s">
        <v>6</v>
      </c>
      <c r="H71" s="7">
        <v>1801</v>
      </c>
      <c r="I71" s="7">
        <v>1071</v>
      </c>
      <c r="J71" s="7">
        <v>77</v>
      </c>
      <c r="K71" s="7">
        <v>4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2953</v>
      </c>
    </row>
    <row r="72" spans="1:19">
      <c r="A72" s="7"/>
      <c r="B72" s="7" t="s">
        <v>7</v>
      </c>
      <c r="C72" s="7">
        <v>-5.6349999999999998</v>
      </c>
      <c r="D72" s="7">
        <v>0.11700000000000001</v>
      </c>
      <c r="E72" s="7">
        <v>0.29799999999999999</v>
      </c>
      <c r="F72" s="7">
        <v>2.5999999999999999E-2</v>
      </c>
      <c r="G72" s="7" t="s">
        <v>8</v>
      </c>
      <c r="H72" s="7">
        <v>1055</v>
      </c>
      <c r="I72" s="7">
        <v>1343</v>
      </c>
      <c r="J72" s="7">
        <v>463</v>
      </c>
      <c r="K72" s="7">
        <v>83</v>
      </c>
      <c r="L72" s="7">
        <v>9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2953</v>
      </c>
    </row>
    <row r="73" spans="1:19">
      <c r="A73" s="7"/>
      <c r="B73" s="7" t="s">
        <v>29</v>
      </c>
      <c r="C73" s="8">
        <v>40914</v>
      </c>
      <c r="D73" s="8">
        <v>40909</v>
      </c>
      <c r="E73" s="8">
        <v>40914</v>
      </c>
      <c r="F73" s="8">
        <v>40909</v>
      </c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</row>
    <row r="74" spans="1:19">
      <c r="C74" s="1"/>
      <c r="D74" s="1"/>
      <c r="E74" s="1"/>
      <c r="F74" s="1" t="s">
        <v>89</v>
      </c>
      <c r="H74" s="11">
        <f>H72*H$10</f>
        <v>52.75</v>
      </c>
      <c r="I74" s="11">
        <f t="shared" ref="I74:R74" si="2">I72*I$10</f>
        <v>201.45000000000002</v>
      </c>
      <c r="J74" s="11">
        <f t="shared" si="2"/>
        <v>115.75</v>
      </c>
      <c r="K74" s="11">
        <f t="shared" si="2"/>
        <v>29.049999999999997</v>
      </c>
      <c r="L74" s="11">
        <f t="shared" si="2"/>
        <v>4.05</v>
      </c>
      <c r="M74" s="11">
        <f t="shared" si="2"/>
        <v>0</v>
      </c>
      <c r="N74" s="11">
        <f t="shared" si="2"/>
        <v>0</v>
      </c>
      <c r="O74" s="11">
        <f t="shared" si="2"/>
        <v>0</v>
      </c>
      <c r="P74" s="11">
        <f t="shared" si="2"/>
        <v>0</v>
      </c>
      <c r="Q74" s="11">
        <f t="shared" si="2"/>
        <v>0</v>
      </c>
      <c r="R74" s="11">
        <f t="shared" si="2"/>
        <v>0</v>
      </c>
      <c r="S74" s="11">
        <f>SUM(H74:R74)</f>
        <v>403.05000000000007</v>
      </c>
    </row>
    <row r="75" spans="1:19">
      <c r="F75" t="s">
        <v>81</v>
      </c>
      <c r="H75" s="11">
        <f>H74*$C$3*$B$3/1000</f>
        <v>7.7384249999999994</v>
      </c>
      <c r="I75" s="11">
        <f t="shared" ref="I75:R75" si="3">I74*$C$3*$B$3/1000</f>
        <v>29.552714999999999</v>
      </c>
      <c r="J75" s="11">
        <f t="shared" si="3"/>
        <v>16.980524999999997</v>
      </c>
      <c r="K75" s="11">
        <f t="shared" si="3"/>
        <v>4.2616349999999992</v>
      </c>
      <c r="L75" s="11">
        <f t="shared" si="3"/>
        <v>0.59413499999999986</v>
      </c>
      <c r="M75" s="11">
        <f t="shared" si="3"/>
        <v>0</v>
      </c>
      <c r="N75" s="11">
        <f t="shared" si="3"/>
        <v>0</v>
      </c>
      <c r="O75" s="11">
        <f t="shared" si="3"/>
        <v>0</v>
      </c>
      <c r="P75" s="11">
        <f t="shared" si="3"/>
        <v>0</v>
      </c>
      <c r="Q75" s="11">
        <f t="shared" si="3"/>
        <v>0</v>
      </c>
      <c r="R75" s="11">
        <f t="shared" si="3"/>
        <v>0</v>
      </c>
      <c r="S75" s="11">
        <f>SUM(H75:R75)</f>
        <v>59.127434999999998</v>
      </c>
    </row>
    <row r="76" spans="1:19">
      <c r="A76" s="3" t="s">
        <v>84</v>
      </c>
      <c r="B76" s="3"/>
      <c r="C76" s="3"/>
      <c r="D76" s="3"/>
      <c r="E76" s="3"/>
      <c r="F76" s="3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>
      <c r="A77" s="4" t="s">
        <v>95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>
      <c r="A78" s="5" t="s">
        <v>0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>
      <c r="A79" s="5" t="s">
        <v>30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>
      <c r="A80" s="5" t="s">
        <v>2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>
      <c r="A82" s="5" t="s">
        <v>31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>
      <c r="A84" s="5"/>
      <c r="B84" s="5" t="s">
        <v>71</v>
      </c>
      <c r="C84" s="5" t="s">
        <v>51</v>
      </c>
      <c r="D84" s="5" t="s">
        <v>33</v>
      </c>
      <c r="E84" s="5" t="s">
        <v>34</v>
      </c>
      <c r="F84" s="5" t="s">
        <v>35</v>
      </c>
      <c r="G84" s="5"/>
      <c r="H84" s="5" t="s">
        <v>46</v>
      </c>
      <c r="I84" s="5" t="s">
        <v>46</v>
      </c>
      <c r="J84" s="5" t="s">
        <v>52</v>
      </c>
      <c r="K84" s="5" t="s">
        <v>72</v>
      </c>
      <c r="L84" s="5" t="s">
        <v>73</v>
      </c>
      <c r="M84" s="5" t="s">
        <v>74</v>
      </c>
      <c r="N84" s="5" t="s">
        <v>53</v>
      </c>
      <c r="O84" s="5" t="s">
        <v>54</v>
      </c>
      <c r="P84" s="5" t="s">
        <v>36</v>
      </c>
      <c r="Q84" s="5" t="s">
        <v>50</v>
      </c>
      <c r="R84" s="5" t="s">
        <v>49</v>
      </c>
      <c r="S84" s="5" t="s">
        <v>37</v>
      </c>
    </row>
    <row r="85" spans="1:19">
      <c r="A85" s="5"/>
      <c r="B85" s="5" t="s">
        <v>75</v>
      </c>
      <c r="C85" s="5" t="s">
        <v>55</v>
      </c>
      <c r="D85" s="5" t="s">
        <v>39</v>
      </c>
      <c r="E85" s="5" t="s">
        <v>39</v>
      </c>
      <c r="F85" s="5" t="s">
        <v>39</v>
      </c>
      <c r="G85" s="5"/>
      <c r="H85" s="5">
        <v>0</v>
      </c>
      <c r="I85" s="5">
        <v>10</v>
      </c>
      <c r="J85" s="5">
        <v>20</v>
      </c>
      <c r="K85" s="5">
        <v>30</v>
      </c>
      <c r="L85" s="5">
        <v>40</v>
      </c>
      <c r="M85" s="5">
        <v>50</v>
      </c>
      <c r="N85" s="5">
        <v>60</v>
      </c>
      <c r="O85" s="5">
        <v>70</v>
      </c>
      <c r="P85" s="5">
        <v>80</v>
      </c>
      <c r="Q85" s="5">
        <v>90</v>
      </c>
      <c r="R85" s="5">
        <v>100</v>
      </c>
      <c r="S85" s="5" t="s">
        <v>40</v>
      </c>
    </row>
    <row r="86" spans="1:19">
      <c r="A86" s="5" t="s">
        <v>41</v>
      </c>
      <c r="B86" s="5" t="s">
        <v>76</v>
      </c>
      <c r="C86" s="5" t="s">
        <v>56</v>
      </c>
      <c r="D86" s="5" t="s">
        <v>43</v>
      </c>
      <c r="E86" s="5" t="s">
        <v>43</v>
      </c>
      <c r="F86" s="5" t="s">
        <v>43</v>
      </c>
      <c r="G86" s="5"/>
      <c r="H86" s="5">
        <v>10</v>
      </c>
      <c r="I86" s="5">
        <v>20</v>
      </c>
      <c r="J86" s="5">
        <v>30</v>
      </c>
      <c r="K86" s="5">
        <v>40</v>
      </c>
      <c r="L86" s="5">
        <v>50</v>
      </c>
      <c r="M86" s="5">
        <v>60</v>
      </c>
      <c r="N86" s="5">
        <v>70</v>
      </c>
      <c r="O86" s="5">
        <v>80</v>
      </c>
      <c r="P86" s="5">
        <v>90</v>
      </c>
      <c r="Q86" s="5">
        <v>100</v>
      </c>
      <c r="R86" s="5" t="s">
        <v>57</v>
      </c>
      <c r="S86" s="5" t="s">
        <v>44</v>
      </c>
    </row>
    <row r="87" spans="1:19">
      <c r="A87" s="5" t="s">
        <v>45</v>
      </c>
      <c r="B87" s="5" t="s">
        <v>77</v>
      </c>
      <c r="C87" s="5" t="s">
        <v>45</v>
      </c>
      <c r="D87" s="5" t="s">
        <v>48</v>
      </c>
      <c r="E87" s="5" t="s">
        <v>48</v>
      </c>
      <c r="F87" s="5" t="s">
        <v>48</v>
      </c>
      <c r="G87" s="5"/>
      <c r="H87" s="5" t="s">
        <v>46</v>
      </c>
      <c r="I87" s="5" t="s">
        <v>46</v>
      </c>
      <c r="J87" s="5" t="s">
        <v>46</v>
      </c>
      <c r="K87" s="5" t="s">
        <v>46</v>
      </c>
      <c r="L87" s="5" t="s">
        <v>46</v>
      </c>
      <c r="M87" s="5" t="s">
        <v>46</v>
      </c>
      <c r="N87" s="5" t="s">
        <v>46</v>
      </c>
      <c r="O87" s="5" t="s">
        <v>46</v>
      </c>
      <c r="P87" s="5" t="s">
        <v>46</v>
      </c>
      <c r="Q87" s="5" t="s">
        <v>46</v>
      </c>
      <c r="R87" s="5" t="s">
        <v>46</v>
      </c>
      <c r="S87" s="5" t="s">
        <v>46</v>
      </c>
    </row>
    <row r="88" spans="1:19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>
      <c r="A89" s="5" t="s">
        <v>4</v>
      </c>
      <c r="B89" s="5" t="s">
        <v>5</v>
      </c>
      <c r="C89" s="5">
        <v>0</v>
      </c>
      <c r="D89" s="5">
        <v>0</v>
      </c>
      <c r="E89" s="5">
        <v>0</v>
      </c>
      <c r="F89" s="5">
        <v>0</v>
      </c>
      <c r="G89" s="5" t="s">
        <v>6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</row>
    <row r="90" spans="1:19">
      <c r="A90" s="5"/>
      <c r="B90" s="5" t="s">
        <v>7</v>
      </c>
      <c r="C90" s="5">
        <v>0</v>
      </c>
      <c r="D90" s="5">
        <v>0</v>
      </c>
      <c r="E90" s="5">
        <v>0</v>
      </c>
      <c r="F90" s="5">
        <v>0</v>
      </c>
      <c r="G90" s="5" t="s">
        <v>8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</row>
    <row r="91" spans="1:19">
      <c r="A91" s="5"/>
      <c r="B91" s="5" t="s">
        <v>9</v>
      </c>
      <c r="C91" s="5" t="s">
        <v>58</v>
      </c>
      <c r="D91" s="5" t="s">
        <v>58</v>
      </c>
      <c r="E91" s="5" t="s">
        <v>17</v>
      </c>
      <c r="F91" s="5" t="s">
        <v>17</v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>
      <c r="A93" s="5" t="s">
        <v>10</v>
      </c>
      <c r="B93" s="5" t="s">
        <v>5</v>
      </c>
      <c r="C93" s="5">
        <v>8.9999999999999993E-3</v>
      </c>
      <c r="D93" s="5">
        <v>0.41699999999999998</v>
      </c>
      <c r="E93" s="5">
        <v>0.41699999999999998</v>
      </c>
      <c r="F93" s="5">
        <v>9.8000000000000004E-2</v>
      </c>
      <c r="G93" s="5" t="s">
        <v>6</v>
      </c>
      <c r="H93" s="5">
        <v>14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14</v>
      </c>
    </row>
    <row r="94" spans="1:19">
      <c r="A94" s="5"/>
      <c r="B94" s="5" t="s">
        <v>7</v>
      </c>
      <c r="C94" s="5">
        <v>1.1379999999999999</v>
      </c>
      <c r="D94" s="5">
        <v>3.2000000000000001E-2</v>
      </c>
      <c r="E94" s="5">
        <v>5.7000000000000002E-2</v>
      </c>
      <c r="F94" s="5">
        <v>8.0000000000000002E-3</v>
      </c>
      <c r="G94" s="5" t="s">
        <v>8</v>
      </c>
      <c r="H94" s="5">
        <v>14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14</v>
      </c>
    </row>
    <row r="95" spans="1:19">
      <c r="A95" s="5"/>
      <c r="B95" s="5" t="s">
        <v>9</v>
      </c>
      <c r="C95" s="5" t="s">
        <v>59</v>
      </c>
      <c r="D95" s="5" t="s">
        <v>60</v>
      </c>
      <c r="E95" s="5" t="s">
        <v>59</v>
      </c>
      <c r="F95" s="5" t="s">
        <v>60</v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>
      <c r="A97" s="5" t="s">
        <v>11</v>
      </c>
      <c r="B97" s="5" t="s">
        <v>5</v>
      </c>
      <c r="C97" s="5">
        <v>0.11600000000000001</v>
      </c>
      <c r="D97" s="5">
        <v>5.9169999999999998</v>
      </c>
      <c r="E97" s="5">
        <v>5.9169999999999998</v>
      </c>
      <c r="F97" s="5">
        <v>1.3620000000000001</v>
      </c>
      <c r="G97" s="5" t="s">
        <v>6</v>
      </c>
      <c r="H97" s="5">
        <v>48</v>
      </c>
      <c r="I97" s="5">
        <v>14</v>
      </c>
      <c r="J97" s="5">
        <v>5</v>
      </c>
      <c r="K97" s="5">
        <v>6</v>
      </c>
      <c r="L97" s="5">
        <v>1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74</v>
      </c>
    </row>
    <row r="98" spans="1:19">
      <c r="A98" s="5"/>
      <c r="B98" s="5" t="s">
        <v>7</v>
      </c>
      <c r="C98" s="5">
        <v>5.782</v>
      </c>
      <c r="D98" s="5">
        <v>1.7000000000000001E-2</v>
      </c>
      <c r="E98" s="5">
        <v>0.29799999999999999</v>
      </c>
      <c r="F98" s="5">
        <v>4.0000000000000001E-3</v>
      </c>
      <c r="G98" s="5" t="s">
        <v>8</v>
      </c>
      <c r="H98" s="5">
        <v>40</v>
      </c>
      <c r="I98" s="5">
        <v>19</v>
      </c>
      <c r="J98" s="5">
        <v>7</v>
      </c>
      <c r="K98" s="5">
        <v>4</v>
      </c>
      <c r="L98" s="5">
        <v>4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74</v>
      </c>
    </row>
    <row r="99" spans="1:19">
      <c r="A99" s="5"/>
      <c r="B99" s="5" t="s">
        <v>9</v>
      </c>
      <c r="C99" s="5" t="s">
        <v>61</v>
      </c>
      <c r="D99" s="6">
        <v>41133</v>
      </c>
      <c r="E99" s="5" t="s">
        <v>61</v>
      </c>
      <c r="F99" s="6">
        <v>41133</v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>
      <c r="A101" s="5" t="s">
        <v>13</v>
      </c>
      <c r="B101" s="5" t="s">
        <v>5</v>
      </c>
      <c r="C101" s="5">
        <v>0.58599999999999997</v>
      </c>
      <c r="D101" s="5">
        <v>29.652000000000001</v>
      </c>
      <c r="E101" s="5">
        <v>29.652000000000001</v>
      </c>
      <c r="F101" s="5">
        <v>6.931</v>
      </c>
      <c r="G101" s="5" t="s">
        <v>6</v>
      </c>
      <c r="H101" s="5">
        <v>108</v>
      </c>
      <c r="I101" s="5">
        <v>86</v>
      </c>
      <c r="J101" s="5">
        <v>57</v>
      </c>
      <c r="K101" s="5">
        <v>22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273</v>
      </c>
    </row>
    <row r="102" spans="1:19">
      <c r="A102" s="5"/>
      <c r="B102" s="5" t="s">
        <v>7</v>
      </c>
      <c r="C102" s="5">
        <v>5.899</v>
      </c>
      <c r="D102" s="5">
        <v>5.1999999999999998E-2</v>
      </c>
      <c r="E102" s="5">
        <v>0.28999999999999998</v>
      </c>
      <c r="F102" s="5">
        <v>1.2E-2</v>
      </c>
      <c r="G102" s="5" t="s">
        <v>8</v>
      </c>
      <c r="H102" s="5">
        <v>93</v>
      </c>
      <c r="I102" s="5">
        <v>76</v>
      </c>
      <c r="J102" s="5">
        <v>61</v>
      </c>
      <c r="K102" s="5">
        <v>36</v>
      </c>
      <c r="L102" s="5">
        <v>7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273</v>
      </c>
    </row>
    <row r="103" spans="1:19">
      <c r="A103" s="5"/>
      <c r="B103" s="5" t="s">
        <v>9</v>
      </c>
      <c r="C103" s="5" t="s">
        <v>62</v>
      </c>
      <c r="D103" s="6">
        <v>40921</v>
      </c>
      <c r="E103" s="5" t="s">
        <v>62</v>
      </c>
      <c r="F103" s="6">
        <v>40921</v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>
      <c r="A105" s="5" t="s">
        <v>14</v>
      </c>
      <c r="B105" s="5" t="s">
        <v>5</v>
      </c>
      <c r="C105" s="5">
        <v>0.91800000000000004</v>
      </c>
      <c r="D105" s="5">
        <v>45.868000000000002</v>
      </c>
      <c r="E105" s="5">
        <v>45.868000000000002</v>
      </c>
      <c r="F105" s="5">
        <v>10.808999999999999</v>
      </c>
      <c r="G105" s="5" t="s">
        <v>6</v>
      </c>
      <c r="H105" s="5">
        <v>112</v>
      </c>
      <c r="I105" s="5">
        <v>117</v>
      </c>
      <c r="J105" s="5">
        <v>80</v>
      </c>
      <c r="K105" s="5">
        <v>27</v>
      </c>
      <c r="L105" s="5">
        <v>21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357</v>
      </c>
    </row>
    <row r="106" spans="1:19">
      <c r="A106" s="5"/>
      <c r="B106" s="5" t="s">
        <v>7</v>
      </c>
      <c r="C106" s="5">
        <v>7.3659999999999997</v>
      </c>
      <c r="D106" s="5">
        <v>5.2999999999999999E-2</v>
      </c>
      <c r="E106" s="5">
        <v>0.35399999999999998</v>
      </c>
      <c r="F106" s="5">
        <v>1.2E-2</v>
      </c>
      <c r="G106" s="5" t="s">
        <v>8</v>
      </c>
      <c r="H106" s="5">
        <v>85</v>
      </c>
      <c r="I106" s="5">
        <v>110</v>
      </c>
      <c r="J106" s="5">
        <v>84</v>
      </c>
      <c r="K106" s="5">
        <v>38</v>
      </c>
      <c r="L106" s="5">
        <v>21</v>
      </c>
      <c r="M106" s="5">
        <v>19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357</v>
      </c>
    </row>
    <row r="107" spans="1:19">
      <c r="A107" s="5"/>
      <c r="B107" s="5" t="s">
        <v>9</v>
      </c>
      <c r="C107" s="5" t="s">
        <v>63</v>
      </c>
      <c r="D107" s="6">
        <v>40920</v>
      </c>
      <c r="E107" s="5" t="s">
        <v>64</v>
      </c>
      <c r="F107" s="6">
        <v>40920</v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>
      <c r="A109" s="5" t="s">
        <v>15</v>
      </c>
      <c r="B109" s="5" t="s">
        <v>5</v>
      </c>
      <c r="C109" s="5">
        <v>1.17</v>
      </c>
      <c r="D109" s="5">
        <v>57.819000000000003</v>
      </c>
      <c r="E109" s="5">
        <v>57.819000000000003</v>
      </c>
      <c r="F109" s="5">
        <v>13.682</v>
      </c>
      <c r="G109" s="5" t="s">
        <v>6</v>
      </c>
      <c r="H109" s="5">
        <v>147</v>
      </c>
      <c r="I109" s="5">
        <v>129</v>
      </c>
      <c r="J109" s="5">
        <v>85</v>
      </c>
      <c r="K109" s="5">
        <v>57</v>
      </c>
      <c r="L109" s="5">
        <v>17</v>
      </c>
      <c r="M109" s="5">
        <v>3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438</v>
      </c>
    </row>
    <row r="110" spans="1:19">
      <c r="A110" s="5"/>
      <c r="B110" s="5" t="s">
        <v>7</v>
      </c>
      <c r="C110" s="5">
        <v>8.1359999999999992</v>
      </c>
      <c r="D110" s="5">
        <v>2.7E-2</v>
      </c>
      <c r="E110" s="5">
        <v>0.39300000000000002</v>
      </c>
      <c r="F110" s="5">
        <v>6.0000000000000001E-3</v>
      </c>
      <c r="G110" s="5" t="s">
        <v>8</v>
      </c>
      <c r="H110" s="5">
        <v>113</v>
      </c>
      <c r="I110" s="5">
        <v>122</v>
      </c>
      <c r="J110" s="5">
        <v>86</v>
      </c>
      <c r="K110" s="5">
        <v>64</v>
      </c>
      <c r="L110" s="5">
        <v>35</v>
      </c>
      <c r="M110" s="5">
        <v>14</v>
      </c>
      <c r="N110" s="5">
        <v>4</v>
      </c>
      <c r="O110" s="5">
        <v>0</v>
      </c>
      <c r="P110" s="5">
        <v>0</v>
      </c>
      <c r="Q110" s="5">
        <v>0</v>
      </c>
      <c r="R110" s="5">
        <v>0</v>
      </c>
      <c r="S110" s="5">
        <v>438</v>
      </c>
    </row>
    <row r="111" spans="1:19">
      <c r="A111" s="5"/>
      <c r="B111" s="5" t="s">
        <v>9</v>
      </c>
      <c r="C111" s="5" t="s">
        <v>65</v>
      </c>
      <c r="D111" s="6">
        <v>40922</v>
      </c>
      <c r="E111" s="5" t="s">
        <v>65</v>
      </c>
      <c r="F111" s="6">
        <v>40922</v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>
      <c r="A113" s="5" t="s">
        <v>18</v>
      </c>
      <c r="B113" s="5" t="s">
        <v>5</v>
      </c>
      <c r="C113" s="5">
        <v>2.3860000000000001</v>
      </c>
      <c r="D113" s="5">
        <v>117.553</v>
      </c>
      <c r="E113" s="5">
        <v>117.553</v>
      </c>
      <c r="F113" s="5">
        <v>27.818999999999999</v>
      </c>
      <c r="G113" s="5" t="s">
        <v>6</v>
      </c>
      <c r="H113" s="5">
        <v>130</v>
      </c>
      <c r="I113" s="5">
        <v>155</v>
      </c>
      <c r="J113" s="5">
        <v>102</v>
      </c>
      <c r="K113" s="5">
        <v>101</v>
      </c>
      <c r="L113" s="5">
        <v>81</v>
      </c>
      <c r="M113" s="5">
        <v>57</v>
      </c>
      <c r="N113" s="5">
        <v>2</v>
      </c>
      <c r="O113" s="5">
        <v>0</v>
      </c>
      <c r="P113" s="5">
        <v>0</v>
      </c>
      <c r="Q113" s="5">
        <v>0</v>
      </c>
      <c r="R113" s="5">
        <v>0</v>
      </c>
      <c r="S113" s="5">
        <v>628</v>
      </c>
    </row>
    <row r="114" spans="1:19">
      <c r="A114" s="5"/>
      <c r="B114" s="5" t="s">
        <v>7</v>
      </c>
      <c r="C114" s="5">
        <v>9.093</v>
      </c>
      <c r="D114" s="5">
        <v>3.4000000000000002E-2</v>
      </c>
      <c r="E114" s="5">
        <v>0.46</v>
      </c>
      <c r="F114" s="5">
        <v>8.0000000000000002E-3</v>
      </c>
      <c r="G114" s="5" t="s">
        <v>8</v>
      </c>
      <c r="H114" s="5">
        <v>108</v>
      </c>
      <c r="I114" s="5">
        <v>134</v>
      </c>
      <c r="J114" s="5">
        <v>93</v>
      </c>
      <c r="K114" s="5">
        <v>86</v>
      </c>
      <c r="L114" s="5">
        <v>85</v>
      </c>
      <c r="M114" s="5">
        <v>67</v>
      </c>
      <c r="N114" s="5">
        <v>48</v>
      </c>
      <c r="O114" s="5">
        <v>7</v>
      </c>
      <c r="P114" s="5">
        <v>0</v>
      </c>
      <c r="Q114" s="5">
        <v>0</v>
      </c>
      <c r="R114" s="5">
        <v>0</v>
      </c>
      <c r="S114" s="5">
        <v>628</v>
      </c>
    </row>
    <row r="115" spans="1:19">
      <c r="A115" s="5"/>
      <c r="B115" s="5" t="s">
        <v>9</v>
      </c>
      <c r="C115" s="5" t="s">
        <v>66</v>
      </c>
      <c r="D115" s="6">
        <v>40910</v>
      </c>
      <c r="E115" s="5" t="s">
        <v>67</v>
      </c>
      <c r="F115" s="6">
        <v>40910</v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>
      <c r="A117" s="5" t="s">
        <v>20</v>
      </c>
      <c r="B117" s="5" t="s">
        <v>5</v>
      </c>
      <c r="C117" s="5">
        <v>2.3029999999999999</v>
      </c>
      <c r="D117" s="5">
        <v>112.535</v>
      </c>
      <c r="E117" s="5">
        <v>112.535</v>
      </c>
      <c r="F117" s="5">
        <v>26.672999999999998</v>
      </c>
      <c r="G117" s="5" t="s">
        <v>6</v>
      </c>
      <c r="H117" s="5">
        <v>169</v>
      </c>
      <c r="I117" s="5">
        <v>122</v>
      </c>
      <c r="J117" s="5">
        <v>113</v>
      </c>
      <c r="K117" s="5">
        <v>108</v>
      </c>
      <c r="L117" s="5">
        <v>94</v>
      </c>
      <c r="M117" s="5">
        <v>28</v>
      </c>
      <c r="N117" s="5">
        <v>2</v>
      </c>
      <c r="O117" s="5">
        <v>0</v>
      </c>
      <c r="P117" s="5">
        <v>0</v>
      </c>
      <c r="Q117" s="5">
        <v>0</v>
      </c>
      <c r="R117" s="5">
        <v>0</v>
      </c>
      <c r="S117" s="5">
        <v>636</v>
      </c>
    </row>
    <row r="118" spans="1:19">
      <c r="A118" s="5"/>
      <c r="B118" s="5" t="s">
        <v>7</v>
      </c>
      <c r="C118" s="5">
        <v>9.3529999999999998</v>
      </c>
      <c r="D118" s="5">
        <v>0.03</v>
      </c>
      <c r="E118" s="5">
        <v>0.45800000000000002</v>
      </c>
      <c r="F118" s="5">
        <v>7.0000000000000001E-3</v>
      </c>
      <c r="G118" s="5" t="s">
        <v>8</v>
      </c>
      <c r="H118" s="5">
        <v>142</v>
      </c>
      <c r="I118" s="5">
        <v>114</v>
      </c>
      <c r="J118" s="5">
        <v>95</v>
      </c>
      <c r="K118" s="5">
        <v>86</v>
      </c>
      <c r="L118" s="5">
        <v>96</v>
      </c>
      <c r="M118" s="5">
        <v>71</v>
      </c>
      <c r="N118" s="5">
        <v>26</v>
      </c>
      <c r="O118" s="5">
        <v>6</v>
      </c>
      <c r="P118" s="5">
        <v>0</v>
      </c>
      <c r="Q118" s="5">
        <v>0</v>
      </c>
      <c r="R118" s="5">
        <v>0</v>
      </c>
      <c r="S118" s="5">
        <v>636</v>
      </c>
    </row>
    <row r="119" spans="1:19">
      <c r="A119" s="5"/>
      <c r="B119" s="5" t="s">
        <v>9</v>
      </c>
      <c r="C119" s="6">
        <v>41198</v>
      </c>
      <c r="D119" s="6">
        <v>40910</v>
      </c>
      <c r="E119" s="6">
        <v>41198</v>
      </c>
      <c r="F119" s="6">
        <v>40910</v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>
      <c r="A121" s="5" t="s">
        <v>21</v>
      </c>
      <c r="B121" s="5" t="s">
        <v>5</v>
      </c>
      <c r="C121" s="5">
        <v>1.8069999999999999</v>
      </c>
      <c r="D121" s="5">
        <v>88.96</v>
      </c>
      <c r="E121" s="5">
        <v>88.96</v>
      </c>
      <c r="F121" s="5">
        <v>21.169</v>
      </c>
      <c r="G121" s="5" t="s">
        <v>6</v>
      </c>
      <c r="H121" s="5">
        <v>152</v>
      </c>
      <c r="I121" s="5">
        <v>98</v>
      </c>
      <c r="J121" s="5">
        <v>87</v>
      </c>
      <c r="K121" s="5">
        <v>96</v>
      </c>
      <c r="L121" s="5">
        <v>84</v>
      </c>
      <c r="M121" s="5">
        <v>11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528</v>
      </c>
    </row>
    <row r="122" spans="1:19">
      <c r="A122" s="5"/>
      <c r="B122" s="5" t="s">
        <v>7</v>
      </c>
      <c r="C122" s="5">
        <v>8.0090000000000003</v>
      </c>
      <c r="D122" s="5">
        <v>4.5999999999999999E-2</v>
      </c>
      <c r="E122" s="5">
        <v>0.38400000000000001</v>
      </c>
      <c r="F122" s="5">
        <v>1.0999999999999999E-2</v>
      </c>
      <c r="G122" s="5" t="s">
        <v>8</v>
      </c>
      <c r="H122" s="5">
        <v>132</v>
      </c>
      <c r="I122" s="5">
        <v>89</v>
      </c>
      <c r="J122" s="5">
        <v>88</v>
      </c>
      <c r="K122" s="5">
        <v>54</v>
      </c>
      <c r="L122" s="5">
        <v>87</v>
      </c>
      <c r="M122" s="5">
        <v>65</v>
      </c>
      <c r="N122" s="5">
        <v>13</v>
      </c>
      <c r="O122" s="5">
        <v>0</v>
      </c>
      <c r="P122" s="5">
        <v>0</v>
      </c>
      <c r="Q122" s="5">
        <v>0</v>
      </c>
      <c r="R122" s="5">
        <v>0</v>
      </c>
      <c r="S122" s="5">
        <v>528</v>
      </c>
    </row>
    <row r="123" spans="1:19">
      <c r="A123" s="5"/>
      <c r="B123" s="5" t="s">
        <v>9</v>
      </c>
      <c r="C123" s="5" t="s">
        <v>68</v>
      </c>
      <c r="D123" s="6">
        <v>40910</v>
      </c>
      <c r="E123" s="5" t="s">
        <v>69</v>
      </c>
      <c r="F123" s="6">
        <v>40910</v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>
      <c r="A125" s="5" t="s">
        <v>22</v>
      </c>
      <c r="B125" s="5" t="s">
        <v>5</v>
      </c>
      <c r="C125" s="5">
        <v>0.24</v>
      </c>
      <c r="D125" s="5">
        <v>12.115</v>
      </c>
      <c r="E125" s="5">
        <v>12.115</v>
      </c>
      <c r="F125" s="5">
        <v>2.81</v>
      </c>
      <c r="G125" s="5" t="s">
        <v>6</v>
      </c>
      <c r="H125" s="5">
        <v>44</v>
      </c>
      <c r="I125" s="5">
        <v>34</v>
      </c>
      <c r="J125" s="5">
        <v>16</v>
      </c>
      <c r="K125" s="5">
        <v>14</v>
      </c>
      <c r="L125" s="5">
        <v>1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109</v>
      </c>
    </row>
    <row r="126" spans="1:19">
      <c r="A126" s="5"/>
      <c r="B126" s="5" t="s">
        <v>7</v>
      </c>
      <c r="C126" s="5">
        <v>5.7670000000000003</v>
      </c>
      <c r="D126" s="5">
        <v>2.1000000000000001E-2</v>
      </c>
      <c r="E126" s="5">
        <v>0.30099999999999999</v>
      </c>
      <c r="F126" s="5">
        <v>5.0000000000000001E-3</v>
      </c>
      <c r="G126" s="5" t="s">
        <v>8</v>
      </c>
      <c r="H126" s="5">
        <v>34</v>
      </c>
      <c r="I126" s="5">
        <v>35</v>
      </c>
      <c r="J126" s="5">
        <v>20</v>
      </c>
      <c r="K126" s="5">
        <v>12</v>
      </c>
      <c r="L126" s="5">
        <v>8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109</v>
      </c>
    </row>
    <row r="127" spans="1:19">
      <c r="A127" s="5"/>
      <c r="B127" s="5" t="s">
        <v>9</v>
      </c>
      <c r="C127" s="6">
        <v>41106</v>
      </c>
      <c r="D127" s="6">
        <v>40955</v>
      </c>
      <c r="E127" s="6">
        <v>41076</v>
      </c>
      <c r="F127" s="6">
        <v>40955</v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>
      <c r="A129" s="5" t="s">
        <v>25</v>
      </c>
      <c r="B129" s="5" t="s">
        <v>5</v>
      </c>
      <c r="C129" s="5">
        <v>0</v>
      </c>
      <c r="D129" s="5">
        <v>0</v>
      </c>
      <c r="E129" s="5">
        <v>0</v>
      </c>
      <c r="F129" s="5">
        <v>0</v>
      </c>
      <c r="G129" s="5" t="s">
        <v>6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</row>
    <row r="130" spans="1:19">
      <c r="A130" s="5"/>
      <c r="B130" s="5" t="s">
        <v>7</v>
      </c>
      <c r="C130" s="5">
        <v>0</v>
      </c>
      <c r="D130" s="5">
        <v>0</v>
      </c>
      <c r="E130" s="5">
        <v>0</v>
      </c>
      <c r="F130" s="5">
        <v>0</v>
      </c>
      <c r="G130" s="5" t="s">
        <v>8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</row>
    <row r="131" spans="1:19">
      <c r="A131" s="5"/>
      <c r="B131" s="5" t="s">
        <v>9</v>
      </c>
      <c r="C131" s="5" t="s">
        <v>70</v>
      </c>
      <c r="D131" s="5" t="s">
        <v>70</v>
      </c>
      <c r="E131" s="5" t="s">
        <v>17</v>
      </c>
      <c r="F131" s="5" t="s">
        <v>17</v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>
      <c r="A133" s="5" t="s">
        <v>26</v>
      </c>
      <c r="B133" s="5" t="s">
        <v>5</v>
      </c>
      <c r="C133" s="5">
        <v>0</v>
      </c>
      <c r="D133" s="5">
        <v>0</v>
      </c>
      <c r="E133" s="5">
        <v>0</v>
      </c>
      <c r="F133" s="5">
        <v>0</v>
      </c>
      <c r="G133" s="5" t="s">
        <v>6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</row>
    <row r="134" spans="1:19">
      <c r="A134" s="5"/>
      <c r="B134" s="5" t="s">
        <v>7</v>
      </c>
      <c r="C134" s="5">
        <v>0</v>
      </c>
      <c r="D134" s="5">
        <v>0</v>
      </c>
      <c r="E134" s="5">
        <v>0</v>
      </c>
      <c r="F134" s="5">
        <v>0</v>
      </c>
      <c r="G134" s="5" t="s">
        <v>8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</row>
    <row r="135" spans="1:19">
      <c r="A135" s="5"/>
      <c r="B135" s="5" t="s">
        <v>9</v>
      </c>
      <c r="C135" s="5" t="s">
        <v>58</v>
      </c>
      <c r="D135" s="5" t="s">
        <v>58</v>
      </c>
      <c r="E135" s="5" t="s">
        <v>17</v>
      </c>
      <c r="F135" s="5" t="s">
        <v>17</v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>
      <c r="A137" s="5" t="s">
        <v>28</v>
      </c>
      <c r="B137" s="5" t="s">
        <v>5</v>
      </c>
      <c r="C137" s="5">
        <v>9.5350000000000001</v>
      </c>
      <c r="D137" s="5">
        <v>470.83499999999998</v>
      </c>
      <c r="E137" s="5">
        <v>470.83499999999998</v>
      </c>
      <c r="F137" s="5">
        <v>111.352</v>
      </c>
      <c r="G137" s="5" t="s">
        <v>6</v>
      </c>
      <c r="H137" s="5">
        <v>924</v>
      </c>
      <c r="I137" s="5">
        <v>755</v>
      </c>
      <c r="J137" s="5">
        <v>545</v>
      </c>
      <c r="K137" s="5">
        <v>431</v>
      </c>
      <c r="L137" s="5">
        <v>299</v>
      </c>
      <c r="M137" s="5">
        <v>99</v>
      </c>
      <c r="N137" s="5">
        <v>4</v>
      </c>
      <c r="O137" s="5">
        <v>0</v>
      </c>
      <c r="P137" s="5">
        <v>0</v>
      </c>
      <c r="Q137" s="5">
        <v>0</v>
      </c>
      <c r="R137" s="5">
        <v>0</v>
      </c>
      <c r="S137" s="5">
        <v>3057</v>
      </c>
    </row>
    <row r="138" spans="1:19">
      <c r="A138" s="5"/>
      <c r="B138" s="5" t="s">
        <v>7</v>
      </c>
      <c r="C138" s="5">
        <v>9.3529999999999998</v>
      </c>
      <c r="D138" s="5">
        <v>3.2000000000000001E-2</v>
      </c>
      <c r="E138" s="5">
        <v>0.46</v>
      </c>
      <c r="F138" s="5">
        <v>8.0000000000000002E-3</v>
      </c>
      <c r="G138" s="5" t="s">
        <v>8</v>
      </c>
      <c r="H138" s="5">
        <v>761</v>
      </c>
      <c r="I138" s="5">
        <v>699</v>
      </c>
      <c r="J138" s="5">
        <v>534</v>
      </c>
      <c r="K138" s="5">
        <v>380</v>
      </c>
      <c r="L138" s="5">
        <v>343</v>
      </c>
      <c r="M138" s="5">
        <v>236</v>
      </c>
      <c r="N138" s="5">
        <v>91</v>
      </c>
      <c r="O138" s="5">
        <v>13</v>
      </c>
      <c r="P138" s="5">
        <v>0</v>
      </c>
      <c r="Q138" s="5">
        <v>0</v>
      </c>
      <c r="R138" s="5">
        <v>0</v>
      </c>
      <c r="S138" s="5">
        <v>3057</v>
      </c>
    </row>
    <row r="139" spans="1:19">
      <c r="A139" s="5"/>
      <c r="B139" s="5" t="s">
        <v>29</v>
      </c>
      <c r="C139" s="6">
        <v>41131</v>
      </c>
      <c r="D139" s="6">
        <v>40954</v>
      </c>
      <c r="E139" s="6">
        <v>41113</v>
      </c>
      <c r="F139" s="6">
        <v>40954</v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>
      <c r="F140" s="1" t="s">
        <v>89</v>
      </c>
      <c r="H140" s="11">
        <f>H138*H$10</f>
        <v>38.050000000000004</v>
      </c>
      <c r="I140" s="11">
        <f t="shared" ref="I140:R140" si="4">I138*I$10</f>
        <v>104.85000000000001</v>
      </c>
      <c r="J140" s="11">
        <f t="shared" si="4"/>
        <v>133.5</v>
      </c>
      <c r="K140" s="11">
        <f t="shared" si="4"/>
        <v>133</v>
      </c>
      <c r="L140" s="11">
        <f t="shared" si="4"/>
        <v>154.35</v>
      </c>
      <c r="M140" s="11">
        <f t="shared" si="4"/>
        <v>129.79999999999998</v>
      </c>
      <c r="N140" s="11">
        <f t="shared" si="4"/>
        <v>59.149999999999991</v>
      </c>
      <c r="O140" s="11">
        <f t="shared" si="4"/>
        <v>9.7499999999999982</v>
      </c>
      <c r="P140" s="11">
        <f t="shared" si="4"/>
        <v>0</v>
      </c>
      <c r="Q140" s="11">
        <f t="shared" si="4"/>
        <v>0</v>
      </c>
      <c r="R140" s="11">
        <f t="shared" si="4"/>
        <v>0</v>
      </c>
      <c r="S140" s="11">
        <f>SUM(H140:R140)</f>
        <v>762.44999999999993</v>
      </c>
    </row>
    <row r="141" spans="1:19">
      <c r="F141" t="s">
        <v>81</v>
      </c>
      <c r="H141" s="11">
        <f>H140*$C$3*$B$3/1000</f>
        <v>5.5819350000000005</v>
      </c>
      <c r="I141" s="11">
        <f t="shared" ref="I141" si="5">I140*$C$3*$B$3/1000</f>
        <v>15.381494999999999</v>
      </c>
      <c r="J141" s="11">
        <f t="shared" ref="J141" si="6">J140*$C$3*$B$3/1000</f>
        <v>19.58445</v>
      </c>
      <c r="K141" s="11">
        <f t="shared" ref="K141" si="7">K140*$C$3*$B$3/1000</f>
        <v>19.511099999999999</v>
      </c>
      <c r="L141" s="11">
        <f t="shared" ref="L141" si="8">L140*$C$3*$B$3/1000</f>
        <v>22.643144999999997</v>
      </c>
      <c r="M141" s="11">
        <f t="shared" ref="M141" si="9">M140*$C$3*$B$3/1000</f>
        <v>19.041659999999997</v>
      </c>
      <c r="N141" s="11">
        <f t="shared" ref="N141" si="10">N140*$C$3*$B$3/1000</f>
        <v>8.6773049999999987</v>
      </c>
      <c r="O141" s="11">
        <f t="shared" ref="O141" si="11">O140*$C$3*$B$3/1000</f>
        <v>1.4303249999999996</v>
      </c>
      <c r="P141" s="11">
        <f t="shared" ref="P141" si="12">P140*$C$3*$B$3/1000</f>
        <v>0</v>
      </c>
      <c r="Q141" s="11">
        <f t="shared" ref="Q141" si="13">Q140*$C$3*$B$3/1000</f>
        <v>0</v>
      </c>
      <c r="R141" s="11">
        <f t="shared" ref="R141" si="14">R140*$C$3*$B$3/1000</f>
        <v>0</v>
      </c>
      <c r="S141" s="11">
        <f>SUM(H141:R141)</f>
        <v>111.85141499999999</v>
      </c>
    </row>
  </sheetData>
  <mergeCells count="2">
    <mergeCell ref="G1:H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360 Analytics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Reddy</dc:creator>
  <cp:lastModifiedBy>David Reddy</cp:lastModifiedBy>
  <dcterms:created xsi:type="dcterms:W3CDTF">2012-02-01T23:07:15Z</dcterms:created>
  <dcterms:modified xsi:type="dcterms:W3CDTF">2012-02-01T23:41:43Z</dcterms:modified>
</cp:coreProperties>
</file>