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410" tabRatio="872" activeTab="0"/>
  </bookViews>
  <sheets>
    <sheet name="Paste EG_MoEU.CSV Here" sheetId="1" r:id="rId1"/>
    <sheet name="Reformated Elec EG_MoEU Data" sheetId="2" r:id="rId2"/>
    <sheet name="Reformated Gas EG_MoEU Data" sheetId="3" state="hidden" r:id="rId3"/>
    <sheet name="Mult EG_MoEU Elec Data to Graph" sheetId="4" state="hidden" r:id="rId4"/>
    <sheet name="Mult EG_MoEU Gas Data to Graph" sheetId="5" state="hidden" r:id="rId5"/>
    <sheet name="Input Utility Data Here" sheetId="6" r:id="rId6"/>
    <sheet name="Graphs" sheetId="7" r:id="rId7"/>
  </sheets>
  <definedNames/>
  <calcPr fullCalcOnLoad="1"/>
</workbook>
</file>

<file path=xl/sharedStrings.xml><?xml version="1.0" encoding="utf-8"?>
<sst xmlns="http://schemas.openxmlformats.org/spreadsheetml/2006/main" count="507" uniqueCount="123">
  <si>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</si>
  <si>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</si>
  <si>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</si>
  <si>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</si>
  <si>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</si>
  <si>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</si>
  <si>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</si>
  <si>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</si>
  <si>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</si>
  <si>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</si>
  <si>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</si>
  <si>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</si>
  <si>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TASK</t>
  </si>
  <si>
    <t>MISC</t>
  </si>
  <si>
    <t>SPACE</t>
  </si>
  <si>
    <t>HEAT</t>
  </si>
  <si>
    <t>PUMPS</t>
  </si>
  <si>
    <t>VENT</t>
  </si>
  <si>
    <t>REFRIG</t>
  </si>
  <si>
    <t>HT PUMP</t>
  </si>
  <si>
    <t>DOMEST</t>
  </si>
  <si>
    <t>EXT</t>
  </si>
  <si>
    <t>LIGHTS</t>
  </si>
  <si>
    <t>EQUIP</t>
  </si>
  <si>
    <t>HEATING</t>
  </si>
  <si>
    <t>COOLING</t>
  </si>
  <si>
    <t>REJECT</t>
  </si>
  <si>
    <t>&amp; AUX</t>
  </si>
  <si>
    <t>FANS</t>
  </si>
  <si>
    <t>DISPLAY</t>
  </si>
  <si>
    <t>SUPPLEM</t>
  </si>
  <si>
    <t>HOT WTR</t>
  </si>
  <si>
    <t>USAGE</t>
  </si>
  <si>
    <t>TOTAL</t>
  </si>
  <si>
    <t>Coincident kW</t>
  </si>
  <si>
    <t>kWh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</si>
  <si>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</si>
  <si>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</si>
  <si>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</si>
  <si>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</si>
  <si>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</si>
  <si>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</si>
  <si>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</si>
  <si>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</si>
  <si>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</si>
  <si>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</si>
  <si>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</si>
  <si>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</si>
  <si>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</t>
  </si>
  <si>
    <t>Task</t>
  </si>
  <si>
    <t>Lights</t>
  </si>
  <si>
    <t>Equip</t>
  </si>
  <si>
    <t>Heat</t>
  </si>
  <si>
    <t>Cool</t>
  </si>
  <si>
    <t>Towers</t>
  </si>
  <si>
    <t>Pumps</t>
  </si>
  <si>
    <t>Fans</t>
  </si>
  <si>
    <t>Refrig</t>
  </si>
  <si>
    <t>Ht Pmp Supp</t>
  </si>
  <si>
    <t>DHW</t>
  </si>
  <si>
    <t>Exterior</t>
  </si>
  <si>
    <t>kWh/day</t>
  </si>
  <si>
    <t>kW</t>
  </si>
  <si>
    <t>Actual</t>
  </si>
  <si>
    <t>High</t>
  </si>
  <si>
    <t>Low</t>
  </si>
  <si>
    <t>hrs/month</t>
  </si>
  <si>
    <t>Uncertainty in the Utility read time:</t>
  </si>
  <si>
    <t>monthly uncertainty due to not knowing the read time of day</t>
  </si>
  <si>
    <t>average days/month</t>
  </si>
  <si>
    <t>average operating hrs/day</t>
  </si>
  <si>
    <t>Estimated</t>
  </si>
  <si>
    <t>Multipliers:</t>
  </si>
  <si>
    <t># Days</t>
  </si>
  <si>
    <t>Billing</t>
  </si>
  <si>
    <t>Cycle</t>
  </si>
  <si>
    <t>(copied from "Graphs" tab)</t>
  </si>
  <si>
    <t>Multipliers</t>
  </si>
  <si>
    <t>End Uses</t>
  </si>
  <si>
    <t>(used to indicate uncertainty ban on the graphs)</t>
  </si>
  <si>
    <t>Total</t>
  </si>
  <si>
    <t>Therms</t>
  </si>
  <si>
    <t>Therms/day</t>
  </si>
  <si>
    <t>Therm/day</t>
  </si>
  <si>
    <t># Days in</t>
  </si>
  <si>
    <t>Period</t>
  </si>
  <si>
    <t>Elec</t>
  </si>
  <si>
    <t>Gas</t>
  </si>
  <si>
    <t>DOE2</t>
  </si>
  <si>
    <t>Elec Demand</t>
  </si>
  <si>
    <t>Average</t>
  </si>
  <si>
    <t>Sum</t>
  </si>
  <si>
    <t>Electric Consumption (kWh)</t>
  </si>
  <si>
    <t>Space Cool</t>
  </si>
  <si>
    <t>Heat Reject.</t>
  </si>
  <si>
    <t>Refrigeration</t>
  </si>
  <si>
    <t>Space Heat</t>
  </si>
  <si>
    <t>HP Supp.</t>
  </si>
  <si>
    <t>Hot Water</t>
  </si>
  <si>
    <t>Vent. Fans</t>
  </si>
  <si>
    <t>Pumps &amp; Aux.</t>
  </si>
  <si>
    <t>Ext. Usage</t>
  </si>
  <si>
    <t>Misc. Equip.</t>
  </si>
  <si>
    <t>Task Lights</t>
  </si>
  <si>
    <t>Area Lights</t>
  </si>
  <si>
    <t>Gas Consumption (kBtu)</t>
  </si>
  <si>
    <t>Electric Demand (kW)</t>
  </si>
  <si>
    <t>Gas Demand (Btu/h)</t>
  </si>
  <si>
    <t>eQUEST 3.63.6510</t>
  </si>
  <si>
    <t>C:\Documents and Settings\All Users\Documents\eQUEST 3-63 Projects\969 model\Bldg 969 as-built - Baseline Design</t>
  </si>
  <si>
    <t>09/30/2009 @ 16:07:49</t>
  </si>
  <si>
    <t>Check</t>
  </si>
  <si>
    <t>kBtu</t>
  </si>
  <si>
    <t>Btu/hr</t>
  </si>
  <si>
    <t>Coincident btu/hr</t>
  </si>
  <si>
    <t>Calendar</t>
  </si>
  <si>
    <t>Days</t>
  </si>
  <si>
    <t>per</t>
  </si>
  <si>
    <t>Month</t>
  </si>
  <si>
    <t>Elec Energy (kWh/Day)</t>
  </si>
  <si>
    <t>Natural Gas (Therms/Day)</t>
  </si>
  <si>
    <t>Uncertainty in the Utility read time</t>
  </si>
  <si>
    <t>HP Sup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</si>
</sst>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9"/>
      <name val="Arial"/>
      <family val="0"/>
    </font>
    <font>
      <sz val="10"/>
      <color indexed="10"/>
      <name val="Arial"/>
      <family val="2"/>
    </font>
    <font>
      <b/>
      <sz val="10"/>
      <color indexed="2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75"/>
      <color indexed="8"/>
      <name val="Arial"/>
      <family val="0"/>
    </font>
    <font>
      <sz val="10.25"/>
      <color indexed="8"/>
      <name val="Arial"/>
      <family val="0"/>
    </font>
    <font>
      <sz val="8.95"/>
      <color indexed="8"/>
      <name val="Arial"/>
      <family val="0"/>
    </font>
    <font>
      <sz val="9.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25"/>
      <color indexed="8"/>
      <name val="Arial"/>
      <family val="0"/>
    </font>
    <font>
      <b/>
      <sz val="1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65" fontId="4" fillId="0" borderId="0" xfId="59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59" applyAlignment="1">
      <alignment horizontal="center"/>
    </xf>
    <xf numFmtId="9" fontId="0" fillId="0" borderId="10" xfId="59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vs DOE-2 Predicted Electric ENERGY (kWh)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775"/>
          <c:w val="0.81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'Mult EG_MoEU Elec Data to Graph'!$C$4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Graph'!$C$5:$C$16</c:f>
              <c:numCache>
                <c:ptCount val="12"/>
                <c:pt idx="0">
                  <c:v>676.1612903225806</c:v>
                </c:pt>
                <c:pt idx="1">
                  <c:v>693.9642857142857</c:v>
                </c:pt>
                <c:pt idx="2">
                  <c:v>710.5806451612904</c:v>
                </c:pt>
                <c:pt idx="3">
                  <c:v>723.1333333333333</c:v>
                </c:pt>
                <c:pt idx="4">
                  <c:v>676.1612903225806</c:v>
                </c:pt>
                <c:pt idx="5">
                  <c:v>723.1333333333333</c:v>
                </c:pt>
                <c:pt idx="6">
                  <c:v>710.483870967742</c:v>
                </c:pt>
                <c:pt idx="7">
                  <c:v>693.4193548387096</c:v>
                </c:pt>
                <c:pt idx="8">
                  <c:v>705.3666666666667</c:v>
                </c:pt>
                <c:pt idx="9">
                  <c:v>693.2903225806451</c:v>
                </c:pt>
                <c:pt idx="10">
                  <c:v>669.8666666666667</c:v>
                </c:pt>
                <c:pt idx="11">
                  <c:v>710.5483870967741</c:v>
                </c:pt>
              </c:numCache>
            </c:numRef>
          </c:val>
        </c:ser>
        <c:ser>
          <c:idx val="8"/>
          <c:order val="1"/>
          <c:tx>
            <c:strRef>
              <c:f>'Mult EG_MoEU Elec Data to Graph'!$D$4</c:f>
              <c:strCache>
                <c:ptCount val="1"/>
                <c:pt idx="0">
                  <c:v>Task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'Mult EG_MoEU Elec Data to Graph'!$E$4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Graph'!$E$5:$E$16</c:f>
              <c:numCache>
                <c:ptCount val="12"/>
                <c:pt idx="0">
                  <c:v>1524.9032258064517</c:v>
                </c:pt>
                <c:pt idx="1">
                  <c:v>1560.1785714285713</c:v>
                </c:pt>
                <c:pt idx="2">
                  <c:v>1593.3870967741937</c:v>
                </c:pt>
                <c:pt idx="3">
                  <c:v>1617.9666666666667</c:v>
                </c:pt>
                <c:pt idx="4">
                  <c:v>1524.9032258064517</c:v>
                </c:pt>
                <c:pt idx="5">
                  <c:v>1617.9666666666667</c:v>
                </c:pt>
                <c:pt idx="6">
                  <c:v>1592.5806451612902</c:v>
                </c:pt>
                <c:pt idx="7">
                  <c:v>1559.3548387096773</c:v>
                </c:pt>
                <c:pt idx="8">
                  <c:v>1582.7666666666667</c:v>
                </c:pt>
                <c:pt idx="9">
                  <c:v>1558.5483870967741</c:v>
                </c:pt>
                <c:pt idx="10">
                  <c:v>1512.4333333333334</c:v>
                </c:pt>
                <c:pt idx="11">
                  <c:v>1593</c:v>
                </c:pt>
              </c:numCache>
            </c:numRef>
          </c:val>
        </c:ser>
        <c:ser>
          <c:idx val="3"/>
          <c:order val="3"/>
          <c:tx>
            <c:strRef>
              <c:f>'Mult EG_MoEU Elec Data to Graph'!$F$4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'Mult EG_MoEU Elec Data to Graph'!$G$4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Graph'!$G$5:$G$16</c:f>
              <c:numCache>
                <c:ptCount val="12"/>
                <c:pt idx="0">
                  <c:v>1063.8387096774193</c:v>
                </c:pt>
                <c:pt idx="1">
                  <c:v>1119.5357142857142</c:v>
                </c:pt>
                <c:pt idx="2">
                  <c:v>1122.9032258064517</c:v>
                </c:pt>
                <c:pt idx="3">
                  <c:v>1149.7</c:v>
                </c:pt>
                <c:pt idx="4">
                  <c:v>1181.6774193548388</c:v>
                </c:pt>
                <c:pt idx="5">
                  <c:v>1362</c:v>
                </c:pt>
                <c:pt idx="6">
                  <c:v>1411.6129032258063</c:v>
                </c:pt>
                <c:pt idx="7">
                  <c:v>1438.7096774193549</c:v>
                </c:pt>
                <c:pt idx="8">
                  <c:v>1442</c:v>
                </c:pt>
                <c:pt idx="9">
                  <c:v>1298.8387096774193</c:v>
                </c:pt>
                <c:pt idx="10">
                  <c:v>1129.3666666666666</c:v>
                </c:pt>
                <c:pt idx="11">
                  <c:v>1054.8709677419354</c:v>
                </c:pt>
              </c:numCache>
            </c:numRef>
          </c:val>
        </c:ser>
        <c:ser>
          <c:idx val="9"/>
          <c:order val="5"/>
          <c:tx>
            <c:strRef>
              <c:f>'Mult EG_MoEU Elec Data to Graph'!$H$4</c:f>
              <c:strCache>
                <c:ptCount val="1"/>
                <c:pt idx="0">
                  <c:v>Towers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Graph'!$H$5:$H$16</c:f>
              <c:numCache>
                <c:ptCount val="12"/>
                <c:pt idx="0">
                  <c:v>73.16129032258064</c:v>
                </c:pt>
                <c:pt idx="1">
                  <c:v>82.71428571428571</c:v>
                </c:pt>
                <c:pt idx="2">
                  <c:v>81.58064516129032</c:v>
                </c:pt>
                <c:pt idx="3">
                  <c:v>85.66666666666667</c:v>
                </c:pt>
                <c:pt idx="4">
                  <c:v>103.09677419354838</c:v>
                </c:pt>
                <c:pt idx="5">
                  <c:v>141.06666666666666</c:v>
                </c:pt>
                <c:pt idx="6">
                  <c:v>149.7741935483871</c:v>
                </c:pt>
                <c:pt idx="7">
                  <c:v>158.80645161290323</c:v>
                </c:pt>
                <c:pt idx="8">
                  <c:v>156.93333333333334</c:v>
                </c:pt>
                <c:pt idx="9">
                  <c:v>124.93548387096774</c:v>
                </c:pt>
                <c:pt idx="10">
                  <c:v>87.86666666666666</c:v>
                </c:pt>
                <c:pt idx="11">
                  <c:v>63.96774193548387</c:v>
                </c:pt>
              </c:numCache>
            </c:numRef>
          </c:val>
        </c:ser>
        <c:ser>
          <c:idx val="6"/>
          <c:order val="6"/>
          <c:tx>
            <c:strRef>
              <c:f>'Mult EG_MoEU Elec Data to Graph'!$I$4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Graph'!$I$5:$I$16</c:f>
              <c:numCache>
                <c:ptCount val="12"/>
                <c:pt idx="0">
                  <c:v>393.258064516129</c:v>
                </c:pt>
                <c:pt idx="1">
                  <c:v>393.25</c:v>
                </c:pt>
                <c:pt idx="2">
                  <c:v>393.4516129032258</c:v>
                </c:pt>
                <c:pt idx="3">
                  <c:v>393.26666666666665</c:v>
                </c:pt>
                <c:pt idx="4">
                  <c:v>393.4516129032258</c:v>
                </c:pt>
                <c:pt idx="5">
                  <c:v>397.1666666666667</c:v>
                </c:pt>
                <c:pt idx="6">
                  <c:v>400.61290322580646</c:v>
                </c:pt>
                <c:pt idx="7">
                  <c:v>401</c:v>
                </c:pt>
                <c:pt idx="8">
                  <c:v>402.1666666666667</c:v>
                </c:pt>
                <c:pt idx="9">
                  <c:v>397.2258064516129</c:v>
                </c:pt>
                <c:pt idx="10">
                  <c:v>393.43333333333334</c:v>
                </c:pt>
                <c:pt idx="11">
                  <c:v>393.258064516129</c:v>
                </c:pt>
              </c:numCache>
            </c:numRef>
          </c:val>
        </c:ser>
        <c:ser>
          <c:idx val="7"/>
          <c:order val="7"/>
          <c:tx>
            <c:strRef>
              <c:f>'Mult EG_MoEU Elec Data to Graph'!$J$4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Graph'!$J$5:$J$16</c:f>
              <c:numCache>
                <c:ptCount val="12"/>
                <c:pt idx="0">
                  <c:v>314.93548387096774</c:v>
                </c:pt>
                <c:pt idx="1">
                  <c:v>327.5</c:v>
                </c:pt>
                <c:pt idx="2">
                  <c:v>332.741935483871</c:v>
                </c:pt>
                <c:pt idx="3">
                  <c:v>338.6</c:v>
                </c:pt>
                <c:pt idx="4">
                  <c:v>331.2258064516129</c:v>
                </c:pt>
                <c:pt idx="5">
                  <c:v>359.4</c:v>
                </c:pt>
                <c:pt idx="6">
                  <c:v>372.5806451612903</c:v>
                </c:pt>
                <c:pt idx="7">
                  <c:v>381.4516129032258</c:v>
                </c:pt>
                <c:pt idx="8">
                  <c:v>385.06666666666666</c:v>
                </c:pt>
                <c:pt idx="9">
                  <c:v>355.19354838709677</c:v>
                </c:pt>
                <c:pt idx="10">
                  <c:v>325.8333333333333</c:v>
                </c:pt>
                <c:pt idx="11">
                  <c:v>320.93548387096774</c:v>
                </c:pt>
              </c:numCache>
            </c:numRef>
          </c:val>
        </c:ser>
        <c:ser>
          <c:idx val="11"/>
          <c:order val="8"/>
          <c:tx>
            <c:strRef>
              <c:f>'Mult EG_MoEU Elec Data to Graph'!$K$4</c:f>
              <c:strCache>
                <c:ptCount val="1"/>
                <c:pt idx="0">
                  <c:v>Refrig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9"/>
          <c:tx>
            <c:strRef>
              <c:f>'Mult EG_MoEU Elec Data to Graph'!$L$4</c:f>
              <c:strCache>
                <c:ptCount val="1"/>
                <c:pt idx="0">
                  <c:v>HP Sup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Graph'!$L$5:$L$16</c:f>
              <c:numCache>
                <c:ptCount val="12"/>
                <c:pt idx="0">
                  <c:v>197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197</c:v>
                </c:pt>
                <c:pt idx="8">
                  <c:v>197</c:v>
                </c:pt>
                <c:pt idx="9">
                  <c:v>197</c:v>
                </c:pt>
                <c:pt idx="10">
                  <c:v>197</c:v>
                </c:pt>
                <c:pt idx="11">
                  <c:v>197</c:v>
                </c:pt>
              </c:numCache>
            </c:numRef>
          </c:val>
        </c:ser>
        <c:ser>
          <c:idx val="10"/>
          <c:order val="10"/>
          <c:tx>
            <c:strRef>
              <c:f>'Mult EG_MoEU Elec Data to Graph'!$M$4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Graph'!$M$5:$M$16</c:f>
              <c:numCache>
                <c:ptCount val="12"/>
                <c:pt idx="0">
                  <c:v>45.225806451612904</c:v>
                </c:pt>
                <c:pt idx="1">
                  <c:v>47.857142857142854</c:v>
                </c:pt>
                <c:pt idx="2">
                  <c:v>49.83870967741935</c:v>
                </c:pt>
                <c:pt idx="3">
                  <c:v>51</c:v>
                </c:pt>
                <c:pt idx="4">
                  <c:v>44.483870967741936</c:v>
                </c:pt>
                <c:pt idx="5">
                  <c:v>48.56666666666667</c:v>
                </c:pt>
                <c:pt idx="6">
                  <c:v>46.12903225806452</c:v>
                </c:pt>
                <c:pt idx="7">
                  <c:v>43.67741935483871</c:v>
                </c:pt>
                <c:pt idx="8">
                  <c:v>44.9</c:v>
                </c:pt>
                <c:pt idx="9">
                  <c:v>44.12903225806452</c:v>
                </c:pt>
                <c:pt idx="10">
                  <c:v>42.53333333333333</c:v>
                </c:pt>
                <c:pt idx="11">
                  <c:v>48.16129032258065</c:v>
                </c:pt>
              </c:numCache>
            </c:numRef>
          </c:val>
        </c:ser>
        <c:ser>
          <c:idx val="14"/>
          <c:order val="11"/>
          <c:tx>
            <c:strRef>
              <c:f>'Mult EG_MoEU Elec Data to Graph'!$N$4</c:f>
              <c:strCache>
                <c:ptCount val="1"/>
                <c:pt idx="0">
                  <c:v>Exterior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Graph'!$N$5:$N$16</c:f>
              <c:numCache>
                <c:ptCount val="12"/>
                <c:pt idx="0">
                  <c:v>638.0645161290323</c:v>
                </c:pt>
                <c:pt idx="1">
                  <c:v>638.0714285714286</c:v>
                </c:pt>
                <c:pt idx="2">
                  <c:v>638.0645161290323</c:v>
                </c:pt>
                <c:pt idx="3">
                  <c:v>638.0666666666667</c:v>
                </c:pt>
                <c:pt idx="4">
                  <c:v>638.0645161290323</c:v>
                </c:pt>
                <c:pt idx="5">
                  <c:v>638.0666666666667</c:v>
                </c:pt>
                <c:pt idx="6">
                  <c:v>638.0645161290323</c:v>
                </c:pt>
                <c:pt idx="7">
                  <c:v>638.0645161290323</c:v>
                </c:pt>
                <c:pt idx="8">
                  <c:v>638.0666666666667</c:v>
                </c:pt>
                <c:pt idx="9">
                  <c:v>638.0645161290323</c:v>
                </c:pt>
                <c:pt idx="10">
                  <c:v>638.0666666666667</c:v>
                </c:pt>
                <c:pt idx="11">
                  <c:v>638.0645161290323</c:v>
                </c:pt>
              </c:numCache>
            </c:numRef>
          </c:val>
        </c:ser>
        <c:overlap val="100"/>
        <c:axId val="18199407"/>
        <c:axId val="29576936"/>
      </c:barChart>
      <c:lineChart>
        <c:grouping val="standard"/>
        <c:varyColors val="0"/>
        <c:ser>
          <c:idx val="12"/>
          <c:order val="12"/>
          <c:tx>
            <c:v>Actual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Here'!$F$4:$F$15</c:f>
              <c:numCache>
                <c:ptCount val="12"/>
                <c:pt idx="0">
                  <c:v>4431.870967741936</c:v>
                </c:pt>
                <c:pt idx="1">
                  <c:v>5175.464285714285</c:v>
                </c:pt>
                <c:pt idx="2">
                  <c:v>4350.193548387097</c:v>
                </c:pt>
                <c:pt idx="3">
                  <c:v>4670.933333333333</c:v>
                </c:pt>
                <c:pt idx="4">
                  <c:v>5084.064516129032</c:v>
                </c:pt>
                <c:pt idx="5">
                  <c:v>4747.5</c:v>
                </c:pt>
                <c:pt idx="6">
                  <c:v>5169.870967741936</c:v>
                </c:pt>
                <c:pt idx="7">
                  <c:v>5876.935483870968</c:v>
                </c:pt>
                <c:pt idx="8">
                  <c:v>6107.466666666666</c:v>
                </c:pt>
                <c:pt idx="9">
                  <c:v>5428.677419354839</c:v>
                </c:pt>
                <c:pt idx="10">
                  <c:v>5435.566666666667</c:v>
                </c:pt>
                <c:pt idx="11">
                  <c:v>4220.387096774193</c:v>
                </c:pt>
              </c:numCache>
            </c:numRef>
          </c:val>
          <c:smooth val="1"/>
        </c:ser>
        <c:ser>
          <c:idx val="1"/>
          <c:order val="13"/>
          <c:tx>
            <c:v>Actual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Here'!$G$4:$G$15</c:f>
              <c:numCache>
                <c:ptCount val="12"/>
                <c:pt idx="0">
                  <c:v>4593.02991202346</c:v>
                </c:pt>
                <c:pt idx="1">
                  <c:v>5363.662987012986</c:v>
                </c:pt>
                <c:pt idx="2">
                  <c:v>4508.382404692082</c:v>
                </c:pt>
                <c:pt idx="3">
                  <c:v>4840.785454545455</c:v>
                </c:pt>
                <c:pt idx="4">
                  <c:v>5268.939589442815</c:v>
                </c:pt>
                <c:pt idx="5">
                  <c:v>4920.136363636364</c:v>
                </c:pt>
                <c:pt idx="6">
                  <c:v>5357.866275659824</c:v>
                </c:pt>
                <c:pt idx="7">
                  <c:v>6090.642228739003</c:v>
                </c:pt>
                <c:pt idx="8">
                  <c:v>6329.556363636363</c:v>
                </c:pt>
                <c:pt idx="9">
                  <c:v>5626.083870967742</c:v>
                </c:pt>
                <c:pt idx="10">
                  <c:v>5633.223636363637</c:v>
                </c:pt>
                <c:pt idx="11">
                  <c:v>4373.8557184750725</c:v>
                </c:pt>
              </c:numCache>
            </c:numRef>
          </c:val>
          <c:smooth val="0"/>
        </c:ser>
        <c:ser>
          <c:idx val="5"/>
          <c:order val="14"/>
          <c:tx>
            <c:v>Actual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Here'!$H$4:$H$15</c:f>
              <c:numCache>
                <c:ptCount val="12"/>
                <c:pt idx="0">
                  <c:v>4270.712023460411</c:v>
                </c:pt>
                <c:pt idx="1">
                  <c:v>4987.265584415584</c:v>
                </c:pt>
                <c:pt idx="2">
                  <c:v>4192.004692082111</c:v>
                </c:pt>
                <c:pt idx="3">
                  <c:v>4501.081212121212</c:v>
                </c:pt>
                <c:pt idx="4">
                  <c:v>4899.189442815249</c:v>
                </c:pt>
                <c:pt idx="5">
                  <c:v>4574.863636363636</c:v>
                </c:pt>
                <c:pt idx="6">
                  <c:v>4981.875659824047</c:v>
                </c:pt>
                <c:pt idx="7">
                  <c:v>5663.228739002932</c:v>
                </c:pt>
                <c:pt idx="8">
                  <c:v>5885.376969696969</c:v>
                </c:pt>
                <c:pt idx="9">
                  <c:v>5231.270967741936</c:v>
                </c:pt>
                <c:pt idx="10">
                  <c:v>5237.909696969697</c:v>
                </c:pt>
                <c:pt idx="11">
                  <c:v>4066.9184750733134</c:v>
                </c:pt>
              </c:numCache>
            </c:numRef>
          </c:val>
          <c:smooth val="0"/>
        </c:ser>
        <c:axId val="18199407"/>
        <c:axId val="29576936"/>
      </c:lineChart>
      <c:catAx>
        <c:axId val="181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6936"/>
        <c:crosses val="autoZero"/>
        <c:auto val="1"/>
        <c:lblOffset val="100"/>
        <c:tickLblSkip val="1"/>
        <c:noMultiLvlLbl val="0"/>
      </c:catAx>
      <c:valAx>
        <c:axId val="2957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kWh/Day/Month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878"/>
          <c:y val="0.18425"/>
          <c:w val="0.115"/>
          <c:h val="0.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vs DOE-2 Predicted DEMAND (kW)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325"/>
          <c:w val="0.8105"/>
          <c:h val="0.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'Mult EG_MoEU Elec Data to Graph'!$C$17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Graph'!$C$18:$C$29</c:f>
              <c:numCache>
                <c:ptCount val="12"/>
                <c:pt idx="0">
                  <c:v>52.27</c:v>
                </c:pt>
                <c:pt idx="1">
                  <c:v>52.27</c:v>
                </c:pt>
                <c:pt idx="2">
                  <c:v>52.27</c:v>
                </c:pt>
                <c:pt idx="3">
                  <c:v>52.27</c:v>
                </c:pt>
                <c:pt idx="4">
                  <c:v>52.27</c:v>
                </c:pt>
                <c:pt idx="5">
                  <c:v>52.27</c:v>
                </c:pt>
                <c:pt idx="6">
                  <c:v>52.27</c:v>
                </c:pt>
                <c:pt idx="7">
                  <c:v>52.27</c:v>
                </c:pt>
                <c:pt idx="8">
                  <c:v>52.27</c:v>
                </c:pt>
                <c:pt idx="9">
                  <c:v>52.27</c:v>
                </c:pt>
                <c:pt idx="10">
                  <c:v>52.27</c:v>
                </c:pt>
                <c:pt idx="11">
                  <c:v>52.27</c:v>
                </c:pt>
              </c:numCache>
            </c:numRef>
          </c:val>
        </c:ser>
        <c:ser>
          <c:idx val="1"/>
          <c:order val="1"/>
          <c:tx>
            <c:strRef>
              <c:f>'Mult EG_MoEU Elec Data to Graph'!$D$17</c:f>
              <c:strCache>
                <c:ptCount val="1"/>
                <c:pt idx="0">
                  <c:v>Task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Graph'!$D$18:$D$29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'Mult EG_MoEU Elec Data to Graph'!$E$17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Graph'!$E$18:$E$29</c:f>
              <c:numCache>
                <c:ptCount val="12"/>
                <c:pt idx="0">
                  <c:v>119.16</c:v>
                </c:pt>
                <c:pt idx="1">
                  <c:v>119.16</c:v>
                </c:pt>
                <c:pt idx="2">
                  <c:v>119.16</c:v>
                </c:pt>
                <c:pt idx="3">
                  <c:v>119.16</c:v>
                </c:pt>
                <c:pt idx="4">
                  <c:v>119.16</c:v>
                </c:pt>
                <c:pt idx="5">
                  <c:v>119.16</c:v>
                </c:pt>
                <c:pt idx="6">
                  <c:v>119.16</c:v>
                </c:pt>
                <c:pt idx="7">
                  <c:v>119.16</c:v>
                </c:pt>
                <c:pt idx="8">
                  <c:v>119.16</c:v>
                </c:pt>
                <c:pt idx="9">
                  <c:v>119.16</c:v>
                </c:pt>
                <c:pt idx="10">
                  <c:v>119.16</c:v>
                </c:pt>
                <c:pt idx="11">
                  <c:v>119.16</c:v>
                </c:pt>
              </c:numCache>
            </c:numRef>
          </c:val>
        </c:ser>
        <c:ser>
          <c:idx val="3"/>
          <c:order val="3"/>
          <c:tx>
            <c:strRef>
              <c:f>'Mult EG_MoEU Elec Data to Graph'!$F$17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Graph'!$F$18:$F$29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'Mult EG_MoEU Elec Data to Graph'!$G$17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Graph'!$G$18:$G$29</c:f>
              <c:numCache>
                <c:ptCount val="12"/>
                <c:pt idx="0">
                  <c:v>89.28</c:v>
                </c:pt>
                <c:pt idx="1">
                  <c:v>91.57</c:v>
                </c:pt>
                <c:pt idx="2">
                  <c:v>105.92</c:v>
                </c:pt>
                <c:pt idx="3">
                  <c:v>94.67</c:v>
                </c:pt>
                <c:pt idx="4">
                  <c:v>101.78</c:v>
                </c:pt>
                <c:pt idx="5">
                  <c:v>114.97</c:v>
                </c:pt>
                <c:pt idx="6">
                  <c:v>116.31</c:v>
                </c:pt>
                <c:pt idx="7">
                  <c:v>108.7</c:v>
                </c:pt>
                <c:pt idx="8">
                  <c:v>131.83</c:v>
                </c:pt>
                <c:pt idx="9">
                  <c:v>126.5</c:v>
                </c:pt>
                <c:pt idx="10">
                  <c:v>101.33</c:v>
                </c:pt>
                <c:pt idx="11">
                  <c:v>86.52</c:v>
                </c:pt>
              </c:numCache>
            </c:numRef>
          </c:val>
        </c:ser>
        <c:ser>
          <c:idx val="5"/>
          <c:order val="5"/>
          <c:tx>
            <c:strRef>
              <c:f>'Mult EG_MoEU Elec Data to Graph'!$H$17</c:f>
              <c:strCache>
                <c:ptCount val="1"/>
                <c:pt idx="0">
                  <c:v>Towers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Graph'!$H$18:$H$29</c:f>
              <c:numCache>
                <c:ptCount val="12"/>
                <c:pt idx="0">
                  <c:v>8.49</c:v>
                </c:pt>
                <c:pt idx="1">
                  <c:v>7</c:v>
                </c:pt>
                <c:pt idx="2">
                  <c:v>10.93</c:v>
                </c:pt>
                <c:pt idx="3">
                  <c:v>8.84</c:v>
                </c:pt>
                <c:pt idx="4">
                  <c:v>9.77</c:v>
                </c:pt>
                <c:pt idx="5">
                  <c:v>12.86</c:v>
                </c:pt>
                <c:pt idx="6">
                  <c:v>13.94</c:v>
                </c:pt>
                <c:pt idx="7">
                  <c:v>9.65</c:v>
                </c:pt>
                <c:pt idx="8">
                  <c:v>15.15</c:v>
                </c:pt>
                <c:pt idx="9">
                  <c:v>15.1</c:v>
                </c:pt>
                <c:pt idx="10">
                  <c:v>8.81</c:v>
                </c:pt>
                <c:pt idx="11">
                  <c:v>6.32</c:v>
                </c:pt>
              </c:numCache>
            </c:numRef>
          </c:val>
        </c:ser>
        <c:ser>
          <c:idx val="6"/>
          <c:order val="6"/>
          <c:tx>
            <c:strRef>
              <c:f>'Mult EG_MoEU Elec Data to Graph'!$I$17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Graph'!$I$18:$I$29</c:f>
              <c:numCache>
                <c:ptCount val="12"/>
                <c:pt idx="0">
                  <c:v>16.39</c:v>
                </c:pt>
                <c:pt idx="1">
                  <c:v>16.39</c:v>
                </c:pt>
                <c:pt idx="2">
                  <c:v>19.17</c:v>
                </c:pt>
                <c:pt idx="3">
                  <c:v>16.39</c:v>
                </c:pt>
                <c:pt idx="4">
                  <c:v>19.17</c:v>
                </c:pt>
                <c:pt idx="5">
                  <c:v>19.17</c:v>
                </c:pt>
                <c:pt idx="6">
                  <c:v>19.17</c:v>
                </c:pt>
                <c:pt idx="7">
                  <c:v>19.17</c:v>
                </c:pt>
                <c:pt idx="8">
                  <c:v>19.17</c:v>
                </c:pt>
                <c:pt idx="9">
                  <c:v>19.17</c:v>
                </c:pt>
                <c:pt idx="10">
                  <c:v>19.17</c:v>
                </c:pt>
                <c:pt idx="11">
                  <c:v>16.39</c:v>
                </c:pt>
              </c:numCache>
            </c:numRef>
          </c:val>
        </c:ser>
        <c:ser>
          <c:idx val="7"/>
          <c:order val="7"/>
          <c:tx>
            <c:strRef>
              <c:f>'Mult EG_MoEU Elec Data to Graph'!$J$17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Graph'!$J$18:$J$29</c:f>
              <c:numCache>
                <c:ptCount val="12"/>
                <c:pt idx="0">
                  <c:v>26.51</c:v>
                </c:pt>
                <c:pt idx="1">
                  <c:v>31.3</c:v>
                </c:pt>
                <c:pt idx="2">
                  <c:v>27.64</c:v>
                </c:pt>
                <c:pt idx="3">
                  <c:v>30.11</c:v>
                </c:pt>
                <c:pt idx="4">
                  <c:v>28</c:v>
                </c:pt>
                <c:pt idx="5">
                  <c:v>31.67</c:v>
                </c:pt>
                <c:pt idx="6">
                  <c:v>27.57</c:v>
                </c:pt>
                <c:pt idx="7">
                  <c:v>37.27</c:v>
                </c:pt>
                <c:pt idx="8">
                  <c:v>35.98</c:v>
                </c:pt>
                <c:pt idx="9">
                  <c:v>34.56</c:v>
                </c:pt>
                <c:pt idx="10">
                  <c:v>31.17</c:v>
                </c:pt>
                <c:pt idx="11">
                  <c:v>28.46</c:v>
                </c:pt>
              </c:numCache>
            </c:numRef>
          </c:val>
        </c:ser>
        <c:ser>
          <c:idx val="8"/>
          <c:order val="8"/>
          <c:tx>
            <c:strRef>
              <c:f>'Mult EG_MoEU Elec Data to Graph'!$K$17</c:f>
              <c:strCache>
                <c:ptCount val="1"/>
                <c:pt idx="0">
                  <c:v>Refrig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Graph'!$K$18:$K$29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'Mult EG_MoEU Elec Data to Graph'!$L$17</c:f>
              <c:strCache>
                <c:ptCount val="1"/>
                <c:pt idx="0">
                  <c:v>HP Sup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Graph'!$L$18:$L$29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'Mult EG_MoEU Elec Data to Graph'!$M$17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Graph'!$M$18:$M$29</c:f>
              <c:numCache>
                <c:ptCount val="12"/>
                <c:pt idx="0">
                  <c:v>6.47</c:v>
                </c:pt>
                <c:pt idx="1">
                  <c:v>6.55</c:v>
                </c:pt>
                <c:pt idx="2">
                  <c:v>6.56</c:v>
                </c:pt>
                <c:pt idx="3">
                  <c:v>6.52</c:v>
                </c:pt>
                <c:pt idx="4">
                  <c:v>6.36</c:v>
                </c:pt>
                <c:pt idx="5">
                  <c:v>4.82</c:v>
                </c:pt>
                <c:pt idx="6">
                  <c:v>6.06</c:v>
                </c:pt>
                <c:pt idx="7">
                  <c:v>5.97</c:v>
                </c:pt>
                <c:pt idx="8">
                  <c:v>5.96</c:v>
                </c:pt>
                <c:pt idx="9">
                  <c:v>6.03</c:v>
                </c:pt>
                <c:pt idx="10">
                  <c:v>6.17</c:v>
                </c:pt>
                <c:pt idx="11">
                  <c:v>6.33</c:v>
                </c:pt>
              </c:numCache>
            </c:numRef>
          </c:val>
        </c:ser>
        <c:ser>
          <c:idx val="11"/>
          <c:order val="11"/>
          <c:tx>
            <c:strRef>
              <c:f>'Mult EG_MoEU Elec Data to Graph'!$N$17</c:f>
              <c:strCache>
                <c:ptCount val="1"/>
                <c:pt idx="0">
                  <c:v>Exterior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Elec Data to Graph'!$N$18:$N$29</c:f>
              <c:numCache>
                <c:ptCount val="12"/>
                <c:pt idx="0">
                  <c:v>27.06</c:v>
                </c:pt>
                <c:pt idx="1">
                  <c:v>27.06</c:v>
                </c:pt>
                <c:pt idx="2">
                  <c:v>27.06</c:v>
                </c:pt>
                <c:pt idx="3">
                  <c:v>27.06</c:v>
                </c:pt>
                <c:pt idx="4">
                  <c:v>27.06</c:v>
                </c:pt>
                <c:pt idx="5">
                  <c:v>27.06</c:v>
                </c:pt>
                <c:pt idx="6">
                  <c:v>27.06</c:v>
                </c:pt>
                <c:pt idx="7">
                  <c:v>27.06</c:v>
                </c:pt>
                <c:pt idx="8">
                  <c:v>27.06</c:v>
                </c:pt>
                <c:pt idx="9">
                  <c:v>27.06</c:v>
                </c:pt>
                <c:pt idx="10">
                  <c:v>27.06</c:v>
                </c:pt>
                <c:pt idx="11">
                  <c:v>27.06</c:v>
                </c:pt>
              </c:numCache>
            </c:numRef>
          </c:val>
        </c:ser>
        <c:overlap val="100"/>
        <c:axId val="64865833"/>
        <c:axId val="46921586"/>
      </c:barChart>
      <c:lineChart>
        <c:grouping val="standard"/>
        <c:varyColors val="0"/>
        <c:ser>
          <c:idx val="12"/>
          <c:order val="12"/>
          <c:tx>
            <c:v>Actual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Here'!$D$4:$D$15</c:f>
              <c:numCache>
                <c:ptCount val="12"/>
                <c:pt idx="0">
                  <c:v>306</c:v>
                </c:pt>
                <c:pt idx="1">
                  <c:v>307</c:v>
                </c:pt>
                <c:pt idx="2">
                  <c:v>295</c:v>
                </c:pt>
                <c:pt idx="3">
                  <c:v>330</c:v>
                </c:pt>
                <c:pt idx="4">
                  <c:v>332</c:v>
                </c:pt>
                <c:pt idx="5">
                  <c:v>322</c:v>
                </c:pt>
                <c:pt idx="6">
                  <c:v>373</c:v>
                </c:pt>
                <c:pt idx="7">
                  <c:v>385</c:v>
                </c:pt>
                <c:pt idx="8">
                  <c:v>381</c:v>
                </c:pt>
                <c:pt idx="9">
                  <c:v>385</c:v>
                </c:pt>
                <c:pt idx="10">
                  <c:v>318</c:v>
                </c:pt>
                <c:pt idx="11">
                  <c:v>285</c:v>
                </c:pt>
              </c:numCache>
            </c:numRef>
          </c:val>
          <c:smooth val="1"/>
        </c:ser>
        <c:axId val="64865833"/>
        <c:axId val="46921586"/>
      </c:lineChart>
      <c:catAx>
        <c:axId val="6486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1586"/>
        <c:crosses val="autoZero"/>
        <c:auto val="1"/>
        <c:lblOffset val="100"/>
        <c:tickLblSkip val="1"/>
        <c:noMultiLvlLbl val="0"/>
      </c:catAx>
      <c:valAx>
        <c:axId val="4692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5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184"/>
          <c:w val="0.11525"/>
          <c:h val="0.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vs DOE-2 Predicted Natural Gas ENERGY (Therms)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375"/>
          <c:w val="0.81275"/>
          <c:h val="0.7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'Mult EG_MoEU Gas Data to Graph'!$C$4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'Mult EG_MoEU Gas Data to Graph'!$E$4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strRef>
              <c:f>'Mult EG_MoEU Gas Data to Graph'!$F$4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Graph'!$F$5:$F$16</c:f>
              <c:numCache>
                <c:ptCount val="12"/>
                <c:pt idx="0">
                  <c:v>69.61333333333333</c:v>
                </c:pt>
                <c:pt idx="1">
                  <c:v>50.75333333333333</c:v>
                </c:pt>
                <c:pt idx="2">
                  <c:v>59.63866666666667</c:v>
                </c:pt>
                <c:pt idx="3">
                  <c:v>55.791785714285716</c:v>
                </c:pt>
                <c:pt idx="4">
                  <c:v>51.55896551724138</c:v>
                </c:pt>
                <c:pt idx="5">
                  <c:v>35.00878787878788</c:v>
                </c:pt>
                <c:pt idx="6">
                  <c:v>37.19655172413793</c:v>
                </c:pt>
                <c:pt idx="7">
                  <c:v>36.56357142857143</c:v>
                </c:pt>
                <c:pt idx="8">
                  <c:v>34.85</c:v>
                </c:pt>
                <c:pt idx="9">
                  <c:v>42.246875</c:v>
                </c:pt>
                <c:pt idx="10">
                  <c:v>60.27448275862069</c:v>
                </c:pt>
                <c:pt idx="11">
                  <c:v>65.44272727272728</c:v>
                </c:pt>
              </c:numCache>
            </c:numRef>
          </c:val>
        </c:ser>
        <c:ser>
          <c:idx val="4"/>
          <c:order val="3"/>
          <c:tx>
            <c:strRef>
              <c:f>'Mult EG_MoEU Gas Data to Graph'!$G$4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4"/>
          <c:tx>
            <c:strRef>
              <c:f>'Mult EG_MoEU Gas Data to Graph'!$I$4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5"/>
          <c:tx>
            <c:strRef>
              <c:f>'Mult EG_MoEU Gas Data to Graph'!$J$4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Graph'!$J$5:$J$16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6"/>
          <c:tx>
            <c:strRef>
              <c:f>'Mult EG_MoEU Gas Data to Graph'!$M$4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 EG_MoEU Gas Data to Graph'!$M$5:$M$16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9641091"/>
        <c:axId val="42552092"/>
      </c:barChart>
      <c:lineChart>
        <c:grouping val="standard"/>
        <c:varyColors val="0"/>
        <c:ser>
          <c:idx val="12"/>
          <c:order val="7"/>
          <c:tx>
            <c:v>Actual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Here'!$L$4:$L$15</c:f>
              <c:numCache>
                <c:ptCount val="12"/>
                <c:pt idx="0">
                  <c:v>49.36666666666667</c:v>
                </c:pt>
                <c:pt idx="1">
                  <c:v>50.45454545454545</c:v>
                </c:pt>
                <c:pt idx="2">
                  <c:v>42.8</c:v>
                </c:pt>
                <c:pt idx="3">
                  <c:v>34.464285714285715</c:v>
                </c:pt>
                <c:pt idx="4">
                  <c:v>39.206896551724135</c:v>
                </c:pt>
                <c:pt idx="5">
                  <c:v>32.78787878787879</c:v>
                </c:pt>
                <c:pt idx="6">
                  <c:v>12.655172413793103</c:v>
                </c:pt>
                <c:pt idx="7">
                  <c:v>47.642857142857146</c:v>
                </c:pt>
                <c:pt idx="8">
                  <c:v>0</c:v>
                </c:pt>
                <c:pt idx="9">
                  <c:v>45.65625</c:v>
                </c:pt>
                <c:pt idx="10">
                  <c:v>0</c:v>
                </c:pt>
                <c:pt idx="11">
                  <c:v>72.3030303030303</c:v>
                </c:pt>
              </c:numCache>
            </c:numRef>
          </c:val>
          <c:smooth val="1"/>
        </c:ser>
        <c:axId val="19641091"/>
        <c:axId val="42552092"/>
      </c:lineChart>
      <c:catAx>
        <c:axId val="1964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52092"/>
        <c:crosses val="autoZero"/>
        <c:auto val="1"/>
        <c:lblOffset val="100"/>
        <c:tickLblSkip val="1"/>
        <c:noMultiLvlLbl val="0"/>
      </c:catAx>
      <c:valAx>
        <c:axId val="4255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Therms/Day/Month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4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18"/>
          <c:w val="0.11375"/>
          <c:h val="0.4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152400</xdr:rowOff>
    </xdr:from>
    <xdr:to>
      <xdr:col>11</xdr:col>
      <xdr:colOff>361950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533900"/>
        <a:ext cx="7038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323850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0" y="190500"/>
        <a:ext cx="70294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27</xdr:row>
      <xdr:rowOff>152400</xdr:rowOff>
    </xdr:from>
    <xdr:to>
      <xdr:col>22</xdr:col>
      <xdr:colOff>504825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7324725" y="4533900"/>
        <a:ext cx="70389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B2" sqref="B2:N59"/>
    </sheetView>
  </sheetViews>
  <sheetFormatPr defaultColWidth="9.140625" defaultRowHeight="12.75"/>
  <cols>
    <col min="1" max="1" width="28.140625" style="0" customWidth="1"/>
    <col min="2" max="13" width="8.00390625" style="0" bestFit="1" customWidth="1"/>
    <col min="14" max="14" width="9.00390625" style="0" bestFit="1" customWidth="1"/>
  </cols>
  <sheetData>
    <row r="1" spans="1:14" ht="12.75">
      <c r="A1" t="s">
        <v>92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80</v>
      </c>
    </row>
    <row r="2" spans="1:14" ht="12.75">
      <c r="A2" t="s">
        <v>93</v>
      </c>
      <c r="B2">
        <v>32979</v>
      </c>
      <c r="C2">
        <v>31347</v>
      </c>
      <c r="D2">
        <v>34810</v>
      </c>
      <c r="E2">
        <v>34491</v>
      </c>
      <c r="F2">
        <v>36632</v>
      </c>
      <c r="G2">
        <v>40860</v>
      </c>
      <c r="H2">
        <v>43760</v>
      </c>
      <c r="I2">
        <v>44600</v>
      </c>
      <c r="J2">
        <v>43260</v>
      </c>
      <c r="K2">
        <v>40264</v>
      </c>
      <c r="L2">
        <v>33881</v>
      </c>
      <c r="M2">
        <v>32701</v>
      </c>
      <c r="N2">
        <v>449587</v>
      </c>
    </row>
    <row r="3" spans="1:14" ht="12.75">
      <c r="A3" t="s">
        <v>94</v>
      </c>
      <c r="B3">
        <v>2268</v>
      </c>
      <c r="C3">
        <v>2316</v>
      </c>
      <c r="D3">
        <v>2529</v>
      </c>
      <c r="E3">
        <v>2570</v>
      </c>
      <c r="F3">
        <v>3196</v>
      </c>
      <c r="G3">
        <v>4232</v>
      </c>
      <c r="H3">
        <v>4643</v>
      </c>
      <c r="I3">
        <v>4923</v>
      </c>
      <c r="J3">
        <v>4708</v>
      </c>
      <c r="K3">
        <v>3873</v>
      </c>
      <c r="L3">
        <v>2636</v>
      </c>
      <c r="M3">
        <v>1983</v>
      </c>
      <c r="N3">
        <v>39875</v>
      </c>
    </row>
    <row r="4" spans="1:14" ht="12.75">
      <c r="A4" t="s">
        <v>95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4" ht="12.75">
      <c r="A5" t="s">
        <v>96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ht="12.75">
      <c r="A6" t="s">
        <v>97</v>
      </c>
      <c r="B6">
        <v>6107</v>
      </c>
      <c r="C6">
        <v>4900</v>
      </c>
      <c r="D6">
        <v>5425</v>
      </c>
      <c r="E6">
        <v>5250</v>
      </c>
      <c r="F6">
        <v>4371</v>
      </c>
      <c r="G6">
        <v>4230</v>
      </c>
      <c r="H6">
        <v>4371</v>
      </c>
      <c r="I6">
        <v>6107</v>
      </c>
      <c r="J6">
        <v>5910</v>
      </c>
      <c r="K6">
        <v>6107</v>
      </c>
      <c r="L6">
        <v>5910</v>
      </c>
      <c r="M6">
        <v>6107</v>
      </c>
      <c r="N6">
        <v>64795</v>
      </c>
    </row>
    <row r="7" spans="1:14" ht="12.75">
      <c r="A7" t="s">
        <v>98</v>
      </c>
      <c r="B7">
        <v>1402</v>
      </c>
      <c r="C7">
        <v>1340</v>
      </c>
      <c r="D7">
        <v>1545</v>
      </c>
      <c r="E7">
        <v>1530</v>
      </c>
      <c r="F7">
        <v>1379</v>
      </c>
      <c r="G7">
        <v>1457</v>
      </c>
      <c r="H7">
        <v>1430</v>
      </c>
      <c r="I7">
        <v>1354</v>
      </c>
      <c r="J7">
        <v>1347</v>
      </c>
      <c r="K7">
        <v>1368</v>
      </c>
      <c r="L7">
        <v>1276</v>
      </c>
      <c r="M7">
        <v>1493</v>
      </c>
      <c r="N7">
        <v>16920</v>
      </c>
    </row>
    <row r="8" spans="1:14" ht="12.75">
      <c r="A8" t="s">
        <v>99</v>
      </c>
      <c r="B8">
        <v>9763</v>
      </c>
      <c r="C8">
        <v>9170</v>
      </c>
      <c r="D8">
        <v>10315</v>
      </c>
      <c r="E8">
        <v>10158</v>
      </c>
      <c r="F8">
        <v>10268</v>
      </c>
      <c r="G8">
        <v>10782</v>
      </c>
      <c r="H8">
        <v>11550</v>
      </c>
      <c r="I8">
        <v>11825</v>
      </c>
      <c r="J8">
        <v>11552</v>
      </c>
      <c r="K8">
        <v>11011</v>
      </c>
      <c r="L8">
        <v>9775</v>
      </c>
      <c r="M8">
        <v>9949</v>
      </c>
      <c r="N8">
        <v>126119</v>
      </c>
    </row>
    <row r="9" spans="1:14" ht="12.75">
      <c r="A9" t="s">
        <v>100</v>
      </c>
      <c r="B9">
        <v>12191</v>
      </c>
      <c r="C9">
        <v>11011</v>
      </c>
      <c r="D9">
        <v>12197</v>
      </c>
      <c r="E9">
        <v>11798</v>
      </c>
      <c r="F9">
        <v>12197</v>
      </c>
      <c r="G9">
        <v>11915</v>
      </c>
      <c r="H9">
        <v>12419</v>
      </c>
      <c r="I9">
        <v>12431</v>
      </c>
      <c r="J9">
        <v>12065</v>
      </c>
      <c r="K9">
        <v>12314</v>
      </c>
      <c r="L9">
        <v>11803</v>
      </c>
      <c r="M9">
        <v>12191</v>
      </c>
      <c r="N9">
        <v>144531</v>
      </c>
    </row>
    <row r="10" spans="1:14" ht="12.75">
      <c r="A10" t="s">
        <v>101</v>
      </c>
      <c r="B10">
        <v>19780</v>
      </c>
      <c r="C10">
        <v>17866</v>
      </c>
      <c r="D10">
        <v>19780</v>
      </c>
      <c r="E10">
        <v>19142</v>
      </c>
      <c r="F10">
        <v>19780</v>
      </c>
      <c r="G10">
        <v>19142</v>
      </c>
      <c r="H10">
        <v>19780</v>
      </c>
      <c r="I10">
        <v>19780</v>
      </c>
      <c r="J10">
        <v>19142</v>
      </c>
      <c r="K10">
        <v>19780</v>
      </c>
      <c r="L10">
        <v>19142</v>
      </c>
      <c r="M10">
        <v>19780</v>
      </c>
      <c r="N10">
        <v>232897</v>
      </c>
    </row>
    <row r="11" spans="1:14" ht="12.75">
      <c r="A11" t="s">
        <v>102</v>
      </c>
      <c r="B11">
        <v>47272</v>
      </c>
      <c r="C11">
        <v>43685</v>
      </c>
      <c r="D11">
        <v>49395</v>
      </c>
      <c r="E11">
        <v>48539</v>
      </c>
      <c r="F11">
        <v>47272</v>
      </c>
      <c r="G11">
        <v>48539</v>
      </c>
      <c r="H11">
        <v>49370</v>
      </c>
      <c r="I11">
        <v>48340</v>
      </c>
      <c r="J11">
        <v>47483</v>
      </c>
      <c r="K11">
        <v>48315</v>
      </c>
      <c r="L11">
        <v>45373</v>
      </c>
      <c r="M11">
        <v>49383</v>
      </c>
      <c r="N11">
        <v>572967</v>
      </c>
    </row>
    <row r="12" spans="1:14" ht="12.75">
      <c r="A12" t="s">
        <v>103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ht="12.75">
      <c r="A13" t="s">
        <v>104</v>
      </c>
      <c r="B13">
        <v>20961</v>
      </c>
      <c r="C13">
        <v>19431</v>
      </c>
      <c r="D13">
        <v>22028</v>
      </c>
      <c r="E13">
        <v>21694</v>
      </c>
      <c r="F13">
        <v>20961</v>
      </c>
      <c r="G13">
        <v>21694</v>
      </c>
      <c r="H13">
        <v>22025</v>
      </c>
      <c r="I13">
        <v>21496</v>
      </c>
      <c r="J13">
        <v>21161</v>
      </c>
      <c r="K13">
        <v>21492</v>
      </c>
      <c r="L13">
        <v>20096</v>
      </c>
      <c r="M13">
        <v>22027</v>
      </c>
      <c r="N13">
        <v>255066</v>
      </c>
    </row>
    <row r="14" spans="1:14" ht="12.75">
      <c r="A14" t="s">
        <v>80</v>
      </c>
      <c r="B14">
        <v>152723</v>
      </c>
      <c r="C14">
        <v>141066</v>
      </c>
      <c r="D14">
        <v>158025</v>
      </c>
      <c r="E14">
        <v>155172</v>
      </c>
      <c r="F14">
        <v>156056</v>
      </c>
      <c r="G14">
        <v>162851</v>
      </c>
      <c r="H14">
        <v>169349</v>
      </c>
      <c r="I14">
        <v>170855</v>
      </c>
      <c r="J14">
        <v>166630</v>
      </c>
      <c r="K14">
        <v>164524</v>
      </c>
      <c r="L14">
        <v>149892</v>
      </c>
      <c r="M14">
        <v>155613</v>
      </c>
      <c r="N14">
        <v>1902756</v>
      </c>
    </row>
    <row r="16" spans="1:14" ht="12.75">
      <c r="A16" t="s">
        <v>105</v>
      </c>
      <c r="B16" t="s">
        <v>36</v>
      </c>
      <c r="C16" t="s">
        <v>37</v>
      </c>
      <c r="D16" t="s">
        <v>38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45</v>
      </c>
      <c r="L16" t="s">
        <v>46</v>
      </c>
      <c r="M16" t="s">
        <v>47</v>
      </c>
      <c r="N16" t="s">
        <v>80</v>
      </c>
    </row>
    <row r="17" spans="1:14" ht="12.75">
      <c r="A17" t="s">
        <v>93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2.75">
      <c r="A18" t="s">
        <v>94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95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96</v>
      </c>
      <c r="B20">
        <v>208840</v>
      </c>
      <c r="C20">
        <v>167486</v>
      </c>
      <c r="D20">
        <v>178916</v>
      </c>
      <c r="E20">
        <v>156217</v>
      </c>
      <c r="F20">
        <v>149521</v>
      </c>
      <c r="G20">
        <v>115529</v>
      </c>
      <c r="H20">
        <v>107870</v>
      </c>
      <c r="I20">
        <v>102378</v>
      </c>
      <c r="J20">
        <v>104550</v>
      </c>
      <c r="K20">
        <v>135190</v>
      </c>
      <c r="L20">
        <v>174796</v>
      </c>
      <c r="M20">
        <v>215961</v>
      </c>
      <c r="N20">
        <v>1817254</v>
      </c>
    </row>
    <row r="21" spans="1:14" ht="12.75">
      <c r="A21" t="s">
        <v>97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 t="s">
        <v>98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2.75">
      <c r="A23" t="s">
        <v>99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ht="12.75">
      <c r="A24" t="s">
        <v>100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ht="12.75">
      <c r="A25" t="s">
        <v>101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ht="12.75">
      <c r="A26" t="s">
        <v>102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2.75">
      <c r="A27" t="s">
        <v>103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ht="12.75">
      <c r="A28" t="s">
        <v>104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ht="12.75">
      <c r="A29" t="s">
        <v>80</v>
      </c>
      <c r="B29">
        <v>208840</v>
      </c>
      <c r="C29">
        <v>167486</v>
      </c>
      <c r="D29">
        <v>178916</v>
      </c>
      <c r="E29">
        <v>156217</v>
      </c>
      <c r="F29">
        <v>149521</v>
      </c>
      <c r="G29">
        <v>115529</v>
      </c>
      <c r="H29">
        <v>107870</v>
      </c>
      <c r="I29">
        <v>102378</v>
      </c>
      <c r="J29">
        <v>104550</v>
      </c>
      <c r="K29">
        <v>135190</v>
      </c>
      <c r="L29">
        <v>174796</v>
      </c>
      <c r="M29">
        <v>215961</v>
      </c>
      <c r="N29">
        <v>1817254</v>
      </c>
    </row>
    <row r="31" spans="1:14" ht="12.75">
      <c r="A31" t="s">
        <v>106</v>
      </c>
      <c r="B31" t="s">
        <v>36</v>
      </c>
      <c r="C31" t="s">
        <v>37</v>
      </c>
      <c r="D31" t="s">
        <v>38</v>
      </c>
      <c r="E31" t="s">
        <v>39</v>
      </c>
      <c r="F31" t="s">
        <v>40</v>
      </c>
      <c r="G31" t="s">
        <v>41</v>
      </c>
      <c r="H31" t="s">
        <v>42</v>
      </c>
      <c r="I31" t="s">
        <v>43</v>
      </c>
      <c r="J31" t="s">
        <v>44</v>
      </c>
      <c r="K31" t="s">
        <v>45</v>
      </c>
      <c r="L31" t="s">
        <v>46</v>
      </c>
      <c r="M31" t="s">
        <v>47</v>
      </c>
      <c r="N31" t="s">
        <v>80</v>
      </c>
    </row>
    <row r="32" spans="1:14" ht="12.75">
      <c r="A32" t="s">
        <v>93</v>
      </c>
      <c r="B32">
        <v>89.28</v>
      </c>
      <c r="C32">
        <v>91.57</v>
      </c>
      <c r="D32">
        <v>105.92</v>
      </c>
      <c r="E32">
        <v>94.67</v>
      </c>
      <c r="F32">
        <v>101.78</v>
      </c>
      <c r="G32">
        <v>114.97</v>
      </c>
      <c r="H32">
        <v>116.31</v>
      </c>
      <c r="I32">
        <v>108.7</v>
      </c>
      <c r="J32">
        <v>131.83</v>
      </c>
      <c r="K32">
        <v>126.5</v>
      </c>
      <c r="L32">
        <v>101.33</v>
      </c>
      <c r="M32">
        <v>86.52</v>
      </c>
      <c r="N32">
        <v>1269.37</v>
      </c>
    </row>
    <row r="33" spans="1:14" ht="12.75">
      <c r="A33" t="s">
        <v>94</v>
      </c>
      <c r="B33">
        <v>8.49</v>
      </c>
      <c r="C33">
        <v>7</v>
      </c>
      <c r="D33">
        <v>10.93</v>
      </c>
      <c r="E33">
        <v>8.84</v>
      </c>
      <c r="F33">
        <v>9.77</v>
      </c>
      <c r="G33">
        <v>12.86</v>
      </c>
      <c r="H33">
        <v>13.94</v>
      </c>
      <c r="I33">
        <v>9.65</v>
      </c>
      <c r="J33">
        <v>15.15</v>
      </c>
      <c r="K33">
        <v>15.1</v>
      </c>
      <c r="L33">
        <v>8.81</v>
      </c>
      <c r="M33">
        <v>6.32</v>
      </c>
      <c r="N33">
        <v>126.85</v>
      </c>
    </row>
    <row r="34" spans="1:14" ht="12.75">
      <c r="A34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ht="12.75">
      <c r="A35" t="s">
        <v>96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2.75">
      <c r="A36" t="s">
        <v>97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ht="12.75">
      <c r="A37" t="s">
        <v>98</v>
      </c>
      <c r="B37">
        <v>6.47</v>
      </c>
      <c r="C37">
        <v>6.55</v>
      </c>
      <c r="D37">
        <v>6.56</v>
      </c>
      <c r="E37">
        <v>6.52</v>
      </c>
      <c r="F37">
        <v>6.36</v>
      </c>
      <c r="G37">
        <v>4.82</v>
      </c>
      <c r="H37">
        <v>6.06</v>
      </c>
      <c r="I37">
        <v>5.97</v>
      </c>
      <c r="J37">
        <v>5.96</v>
      </c>
      <c r="K37">
        <v>6.03</v>
      </c>
      <c r="L37">
        <v>6.17</v>
      </c>
      <c r="M37">
        <v>6.33</v>
      </c>
      <c r="N37">
        <v>73.8</v>
      </c>
    </row>
    <row r="38" spans="1:14" ht="12.75">
      <c r="A38" t="s">
        <v>99</v>
      </c>
      <c r="B38">
        <v>26.51</v>
      </c>
      <c r="C38">
        <v>31.3</v>
      </c>
      <c r="D38">
        <v>27.64</v>
      </c>
      <c r="E38">
        <v>30.11</v>
      </c>
      <c r="F38">
        <v>28</v>
      </c>
      <c r="G38">
        <v>31.67</v>
      </c>
      <c r="H38">
        <v>27.57</v>
      </c>
      <c r="I38">
        <v>37.27</v>
      </c>
      <c r="J38">
        <v>35.98</v>
      </c>
      <c r="K38">
        <v>34.56</v>
      </c>
      <c r="L38">
        <v>31.17</v>
      </c>
      <c r="M38">
        <v>28.46</v>
      </c>
      <c r="N38">
        <v>370.24</v>
      </c>
    </row>
    <row r="39" spans="1:14" ht="12.75">
      <c r="A39" t="s">
        <v>100</v>
      </c>
      <c r="B39">
        <v>16.39</v>
      </c>
      <c r="C39">
        <v>16.39</v>
      </c>
      <c r="D39">
        <v>19.17</v>
      </c>
      <c r="E39">
        <v>16.39</v>
      </c>
      <c r="F39">
        <v>19.17</v>
      </c>
      <c r="G39">
        <v>19.17</v>
      </c>
      <c r="H39">
        <v>19.17</v>
      </c>
      <c r="I39">
        <v>19.17</v>
      </c>
      <c r="J39">
        <v>19.17</v>
      </c>
      <c r="K39">
        <v>19.17</v>
      </c>
      <c r="L39">
        <v>19.17</v>
      </c>
      <c r="M39">
        <v>16.39</v>
      </c>
      <c r="N39">
        <v>218.92</v>
      </c>
    </row>
    <row r="40" spans="1:14" ht="12.75">
      <c r="A40" t="s">
        <v>101</v>
      </c>
      <c r="B40">
        <v>27.06</v>
      </c>
      <c r="C40">
        <v>27.06</v>
      </c>
      <c r="D40">
        <v>27.06</v>
      </c>
      <c r="E40">
        <v>27.06</v>
      </c>
      <c r="F40">
        <v>27.06</v>
      </c>
      <c r="G40">
        <v>27.06</v>
      </c>
      <c r="H40">
        <v>27.06</v>
      </c>
      <c r="I40">
        <v>27.06</v>
      </c>
      <c r="J40">
        <v>27.06</v>
      </c>
      <c r="K40">
        <v>27.06</v>
      </c>
      <c r="L40">
        <v>27.06</v>
      </c>
      <c r="M40">
        <v>27.06</v>
      </c>
      <c r="N40">
        <v>324.72</v>
      </c>
    </row>
    <row r="41" spans="1:14" ht="12.75">
      <c r="A41" t="s">
        <v>102</v>
      </c>
      <c r="B41">
        <v>119.16</v>
      </c>
      <c r="C41">
        <v>119.16</v>
      </c>
      <c r="D41">
        <v>119.16</v>
      </c>
      <c r="E41">
        <v>119.16</v>
      </c>
      <c r="F41">
        <v>119.16</v>
      </c>
      <c r="G41">
        <v>119.16</v>
      </c>
      <c r="H41">
        <v>119.16</v>
      </c>
      <c r="I41">
        <v>119.16</v>
      </c>
      <c r="J41">
        <v>119.16</v>
      </c>
      <c r="K41">
        <v>119.16</v>
      </c>
      <c r="L41">
        <v>119.16</v>
      </c>
      <c r="M41">
        <v>119.16</v>
      </c>
      <c r="N41">
        <v>1429.88</v>
      </c>
    </row>
    <row r="42" spans="1:14" ht="12.75">
      <c r="A42" t="s">
        <v>103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ht="12.75">
      <c r="A43" t="s">
        <v>104</v>
      </c>
      <c r="B43">
        <v>52.27</v>
      </c>
      <c r="C43">
        <v>52.27</v>
      </c>
      <c r="D43">
        <v>52.27</v>
      </c>
      <c r="E43">
        <v>52.27</v>
      </c>
      <c r="F43">
        <v>52.27</v>
      </c>
      <c r="G43">
        <v>52.27</v>
      </c>
      <c r="H43">
        <v>52.27</v>
      </c>
      <c r="I43">
        <v>52.27</v>
      </c>
      <c r="J43">
        <v>52.27</v>
      </c>
      <c r="K43">
        <v>52.27</v>
      </c>
      <c r="L43">
        <v>52.27</v>
      </c>
      <c r="M43">
        <v>52.27</v>
      </c>
      <c r="N43">
        <v>627.26</v>
      </c>
    </row>
    <row r="44" spans="1:14" ht="12.75">
      <c r="A44" t="s">
        <v>80</v>
      </c>
      <c r="B44">
        <v>345.62</v>
      </c>
      <c r="C44">
        <v>351.29</v>
      </c>
      <c r="D44">
        <v>368.71</v>
      </c>
      <c r="E44">
        <v>355.02</v>
      </c>
      <c r="F44">
        <v>363.56</v>
      </c>
      <c r="G44">
        <v>381.99</v>
      </c>
      <c r="H44">
        <v>381.53</v>
      </c>
      <c r="I44">
        <v>379.24</v>
      </c>
      <c r="J44">
        <v>406.58</v>
      </c>
      <c r="K44">
        <v>399.86</v>
      </c>
      <c r="L44">
        <v>365.14</v>
      </c>
      <c r="M44">
        <v>342.5</v>
      </c>
      <c r="N44">
        <v>4441.04</v>
      </c>
    </row>
    <row r="46" spans="1:14" ht="12.75">
      <c r="A46" t="s">
        <v>107</v>
      </c>
      <c r="B46" t="s">
        <v>36</v>
      </c>
      <c r="C46" t="s">
        <v>37</v>
      </c>
      <c r="D46" t="s">
        <v>38</v>
      </c>
      <c r="E46" t="s">
        <v>39</v>
      </c>
      <c r="F46" t="s">
        <v>40</v>
      </c>
      <c r="G46" t="s">
        <v>41</v>
      </c>
      <c r="H46" t="s">
        <v>42</v>
      </c>
      <c r="I46" t="s">
        <v>43</v>
      </c>
      <c r="J46" t="s">
        <v>44</v>
      </c>
      <c r="K46" t="s">
        <v>45</v>
      </c>
      <c r="L46" t="s">
        <v>46</v>
      </c>
      <c r="M46" t="s">
        <v>47</v>
      </c>
      <c r="N46" t="s">
        <v>80</v>
      </c>
    </row>
    <row r="47" spans="1:14" ht="12.75">
      <c r="A47" t="s">
        <v>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ht="12.75">
      <c r="A48" t="s">
        <v>94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ht="12.75">
      <c r="A49" t="s">
        <v>95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ht="12.75">
      <c r="A50" t="s">
        <v>96</v>
      </c>
      <c r="B50">
        <v>583395</v>
      </c>
      <c r="C50">
        <v>497000</v>
      </c>
      <c r="D50">
        <v>499349</v>
      </c>
      <c r="E50">
        <v>450868</v>
      </c>
      <c r="F50">
        <v>416152</v>
      </c>
      <c r="G50">
        <v>369776</v>
      </c>
      <c r="H50">
        <v>361034</v>
      </c>
      <c r="I50">
        <v>334847</v>
      </c>
      <c r="J50">
        <v>366266</v>
      </c>
      <c r="K50">
        <v>438339</v>
      </c>
      <c r="L50">
        <v>500540</v>
      </c>
      <c r="M50">
        <v>558512</v>
      </c>
      <c r="N50">
        <v>5376078</v>
      </c>
    </row>
    <row r="51" spans="1:14" ht="12.75">
      <c r="A51" t="s">
        <v>97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12.75">
      <c r="A52" t="s">
        <v>98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2.75">
      <c r="A53" t="s">
        <v>99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12.75">
      <c r="A54" t="s">
        <v>100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12.75">
      <c r="A55" t="s">
        <v>101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 t="s">
        <v>102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ht="12.75">
      <c r="A57" t="s">
        <v>103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ht="12.75">
      <c r="A58" t="s">
        <v>104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ht="12.75">
      <c r="A59" t="s">
        <v>80</v>
      </c>
      <c r="B59">
        <v>583395</v>
      </c>
      <c r="C59">
        <v>497000</v>
      </c>
      <c r="D59">
        <v>499349</v>
      </c>
      <c r="E59">
        <v>450868</v>
      </c>
      <c r="F59">
        <v>416152</v>
      </c>
      <c r="G59">
        <v>369776</v>
      </c>
      <c r="H59">
        <v>361034</v>
      </c>
      <c r="I59">
        <v>334847</v>
      </c>
      <c r="J59">
        <v>366266</v>
      </c>
      <c r="K59">
        <v>438339</v>
      </c>
      <c r="L59">
        <v>500540</v>
      </c>
      <c r="M59">
        <v>558512</v>
      </c>
      <c r="N59">
        <v>5376078</v>
      </c>
    </row>
    <row r="61" ht="12.75">
      <c r="A61" t="s">
        <v>108</v>
      </c>
    </row>
    <row r="62" ht="12.75">
      <c r="A62" t="s">
        <v>109</v>
      </c>
    </row>
    <row r="63" ht="12.75">
      <c r="A63" t="s">
        <v>110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421875" style="0" bestFit="1" customWidth="1"/>
  </cols>
  <sheetData>
    <row r="1" spans="4:16" ht="12.75">
      <c r="D1" t="s">
        <v>12</v>
      </c>
      <c r="E1" t="s">
        <v>13</v>
      </c>
      <c r="F1" t="s">
        <v>14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P1" t="s">
        <v>111</v>
      </c>
    </row>
    <row r="2" spans="3:16" ht="12.75">
      <c r="C2" t="s">
        <v>22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91</v>
      </c>
    </row>
    <row r="4" spans="1:16" ht="12.75">
      <c r="A4" t="s">
        <v>0</v>
      </c>
      <c r="B4" t="s">
        <v>35</v>
      </c>
      <c r="C4" s="22">
        <f>'Paste EG_MoEU.CSV Here'!$B13</f>
        <v>20961</v>
      </c>
      <c r="D4" s="22">
        <f>'Paste EG_MoEU.CSV Here'!$B12</f>
        <v>0</v>
      </c>
      <c r="E4" s="22">
        <f>'Paste EG_MoEU.CSV Here'!$B11</f>
        <v>47272</v>
      </c>
      <c r="F4" s="22">
        <f>'Paste EG_MoEU.CSV Here'!$B5</f>
        <v>0</v>
      </c>
      <c r="G4" s="22">
        <f>'Paste EG_MoEU.CSV Here'!$B2</f>
        <v>32979</v>
      </c>
      <c r="H4" s="22">
        <f>'Paste EG_MoEU.CSV Here'!$B3</f>
        <v>2268</v>
      </c>
      <c r="I4" s="22">
        <f>'Paste EG_MoEU.CSV Here'!$B9</f>
        <v>12191</v>
      </c>
      <c r="J4" s="22">
        <f>'Paste EG_MoEU.CSV Here'!$B8</f>
        <v>9763</v>
      </c>
      <c r="K4" s="22">
        <f>'Paste EG_MoEU.CSV Here'!$B4</f>
        <v>0</v>
      </c>
      <c r="L4" s="22">
        <f>'Paste EG_MoEU.CSV Here'!$B6</f>
        <v>6107</v>
      </c>
      <c r="M4" s="22">
        <f>'Paste EG_MoEU.CSV Here'!$B7</f>
        <v>1402</v>
      </c>
      <c r="N4" s="22">
        <f>'Paste EG_MoEU.CSV Here'!$B10</f>
        <v>19780</v>
      </c>
      <c r="O4" s="22">
        <f>'Paste EG_MoEU.CSV Here'!$B14</f>
        <v>152723</v>
      </c>
      <c r="P4" s="22">
        <f>SUM(C4:N4)</f>
        <v>152723</v>
      </c>
    </row>
    <row r="5" spans="1:16" ht="12.75">
      <c r="A5" t="s">
        <v>1</v>
      </c>
      <c r="B5" t="s">
        <v>35</v>
      </c>
      <c r="C5" s="22">
        <f>'Paste EG_MoEU.CSV Here'!$C13</f>
        <v>19431</v>
      </c>
      <c r="D5" s="22">
        <f>'Paste EG_MoEU.CSV Here'!$C12</f>
        <v>0</v>
      </c>
      <c r="E5" s="22">
        <f>'Paste EG_MoEU.CSV Here'!$C11</f>
        <v>43685</v>
      </c>
      <c r="F5" s="22">
        <f>'Paste EG_MoEU.CSV Here'!$C5</f>
        <v>0</v>
      </c>
      <c r="G5" s="22">
        <f>'Paste EG_MoEU.CSV Here'!$C2</f>
        <v>31347</v>
      </c>
      <c r="H5" s="22">
        <f>'Paste EG_MoEU.CSV Here'!$C3</f>
        <v>2316</v>
      </c>
      <c r="I5" s="22">
        <f>'Paste EG_MoEU.CSV Here'!$C9</f>
        <v>11011</v>
      </c>
      <c r="J5" s="22">
        <f>'Paste EG_MoEU.CSV Here'!$C8</f>
        <v>9170</v>
      </c>
      <c r="K5" s="22">
        <f>'Paste EG_MoEU.CSV Here'!$C4</f>
        <v>0</v>
      </c>
      <c r="L5" s="22">
        <f>'Paste EG_MoEU.CSV Here'!$C6</f>
        <v>4900</v>
      </c>
      <c r="M5" s="22">
        <f>'Paste EG_MoEU.CSV Here'!$C7</f>
        <v>1340</v>
      </c>
      <c r="N5" s="22">
        <f>'Paste EG_MoEU.CSV Here'!$C10</f>
        <v>17866</v>
      </c>
      <c r="O5" s="22">
        <f>'Paste EG_MoEU.CSV Here'!$C14</f>
        <v>141066</v>
      </c>
      <c r="P5" s="22">
        <f aca="true" t="shared" si="0" ref="P5:P15">SUM(C5:N5)</f>
        <v>141066</v>
      </c>
    </row>
    <row r="6" spans="1:16" ht="12.75">
      <c r="A6" t="s">
        <v>2</v>
      </c>
      <c r="B6" t="s">
        <v>35</v>
      </c>
      <c r="C6" s="22">
        <f>'Paste EG_MoEU.CSV Here'!$D13</f>
        <v>22028</v>
      </c>
      <c r="D6" s="22">
        <f>'Paste EG_MoEU.CSV Here'!$D12</f>
        <v>0</v>
      </c>
      <c r="E6" s="22">
        <f>'Paste EG_MoEU.CSV Here'!$D11</f>
        <v>49395</v>
      </c>
      <c r="F6" s="22">
        <f>'Paste EG_MoEU.CSV Here'!$D5</f>
        <v>0</v>
      </c>
      <c r="G6" s="22">
        <f>'Paste EG_MoEU.CSV Here'!$D2</f>
        <v>34810</v>
      </c>
      <c r="H6" s="22">
        <f>'Paste EG_MoEU.CSV Here'!$D3</f>
        <v>2529</v>
      </c>
      <c r="I6" s="22">
        <f>'Paste EG_MoEU.CSV Here'!$D9</f>
        <v>12197</v>
      </c>
      <c r="J6" s="22">
        <f>'Paste EG_MoEU.CSV Here'!$D8</f>
        <v>10315</v>
      </c>
      <c r="K6" s="22">
        <f>'Paste EG_MoEU.CSV Here'!$D4</f>
        <v>0</v>
      </c>
      <c r="L6" s="22">
        <f>'Paste EG_MoEU.CSV Here'!$D6</f>
        <v>5425</v>
      </c>
      <c r="M6" s="22">
        <f>'Paste EG_MoEU.CSV Here'!$D7</f>
        <v>1545</v>
      </c>
      <c r="N6" s="22">
        <f>'Paste EG_MoEU.CSV Here'!$D10</f>
        <v>19780</v>
      </c>
      <c r="O6" s="22">
        <f>'Paste EG_MoEU.CSV Here'!$D14</f>
        <v>158025</v>
      </c>
      <c r="P6" s="22">
        <f t="shared" si="0"/>
        <v>158024</v>
      </c>
    </row>
    <row r="7" spans="1:16" ht="12.75">
      <c r="A7" t="s">
        <v>3</v>
      </c>
      <c r="B7" t="s">
        <v>35</v>
      </c>
      <c r="C7" s="22">
        <f>'Paste EG_MoEU.CSV Here'!$E13</f>
        <v>21694</v>
      </c>
      <c r="D7" s="22">
        <f>'Paste EG_MoEU.CSV Here'!$E12</f>
        <v>0</v>
      </c>
      <c r="E7" s="22">
        <f>'Paste EG_MoEU.CSV Here'!$E11</f>
        <v>48539</v>
      </c>
      <c r="F7" s="22">
        <f>'Paste EG_MoEU.CSV Here'!$E5</f>
        <v>0</v>
      </c>
      <c r="G7" s="22">
        <f>'Paste EG_MoEU.CSV Here'!$E2</f>
        <v>34491</v>
      </c>
      <c r="H7" s="22">
        <f>'Paste EG_MoEU.CSV Here'!$E3</f>
        <v>2570</v>
      </c>
      <c r="I7" s="22">
        <f>'Paste EG_MoEU.CSV Here'!$E9</f>
        <v>11798</v>
      </c>
      <c r="J7" s="22">
        <f>'Paste EG_MoEU.CSV Here'!$E8</f>
        <v>10158</v>
      </c>
      <c r="K7" s="22">
        <f>'Paste EG_MoEU.CSV Here'!$E4</f>
        <v>0</v>
      </c>
      <c r="L7" s="22">
        <f>'Paste EG_MoEU.CSV Here'!$E6</f>
        <v>5250</v>
      </c>
      <c r="M7" s="22">
        <f>'Paste EG_MoEU.CSV Here'!$E7</f>
        <v>1530</v>
      </c>
      <c r="N7" s="22">
        <f>'Paste EG_MoEU.CSV Here'!$E10</f>
        <v>19142</v>
      </c>
      <c r="O7" s="22">
        <f>'Paste EG_MoEU.CSV Here'!$E14</f>
        <v>155172</v>
      </c>
      <c r="P7" s="22">
        <f t="shared" si="0"/>
        <v>155172</v>
      </c>
    </row>
    <row r="8" spans="1:16" ht="12.75">
      <c r="A8" t="s">
        <v>4</v>
      </c>
      <c r="B8" t="s">
        <v>35</v>
      </c>
      <c r="C8" s="22">
        <f>'Paste EG_MoEU.CSV Here'!$F13</f>
        <v>20961</v>
      </c>
      <c r="D8" s="22">
        <f>'Paste EG_MoEU.CSV Here'!$F12</f>
        <v>0</v>
      </c>
      <c r="E8" s="22">
        <f>'Paste EG_MoEU.CSV Here'!$F11</f>
        <v>47272</v>
      </c>
      <c r="F8" s="22">
        <f>'Paste EG_MoEU.CSV Here'!$F5</f>
        <v>0</v>
      </c>
      <c r="G8" s="22">
        <f>'Paste EG_MoEU.CSV Here'!$F2</f>
        <v>36632</v>
      </c>
      <c r="H8" s="22">
        <f>'Paste EG_MoEU.CSV Here'!$F3</f>
        <v>3196</v>
      </c>
      <c r="I8" s="22">
        <f>'Paste EG_MoEU.CSV Here'!$F9</f>
        <v>12197</v>
      </c>
      <c r="J8" s="22">
        <f>'Paste EG_MoEU.CSV Here'!$F8</f>
        <v>10268</v>
      </c>
      <c r="K8" s="22">
        <f>'Paste EG_MoEU.CSV Here'!$F4</f>
        <v>0</v>
      </c>
      <c r="L8" s="22">
        <f>'Paste EG_MoEU.CSV Here'!$F6</f>
        <v>4371</v>
      </c>
      <c r="M8" s="22">
        <f>'Paste EG_MoEU.CSV Here'!$F7</f>
        <v>1379</v>
      </c>
      <c r="N8" s="22">
        <f>'Paste EG_MoEU.CSV Here'!$F10</f>
        <v>19780</v>
      </c>
      <c r="O8" s="22">
        <f>'Paste EG_MoEU.CSV Here'!$F14</f>
        <v>156056</v>
      </c>
      <c r="P8" s="22">
        <f t="shared" si="0"/>
        <v>156056</v>
      </c>
    </row>
    <row r="9" spans="1:16" ht="12.75">
      <c r="A9" t="s">
        <v>5</v>
      </c>
      <c r="B9" t="s">
        <v>35</v>
      </c>
      <c r="C9" s="22">
        <f>'Paste EG_MoEU.CSV Here'!$G13</f>
        <v>21694</v>
      </c>
      <c r="D9" s="22">
        <f>'Paste EG_MoEU.CSV Here'!$G12</f>
        <v>0</v>
      </c>
      <c r="E9" s="22">
        <f>'Paste EG_MoEU.CSV Here'!$G11</f>
        <v>48539</v>
      </c>
      <c r="F9" s="22">
        <f>'Paste EG_MoEU.CSV Here'!$G5</f>
        <v>0</v>
      </c>
      <c r="G9" s="22">
        <f>'Paste EG_MoEU.CSV Here'!$G2</f>
        <v>40860</v>
      </c>
      <c r="H9" s="22">
        <f>'Paste EG_MoEU.CSV Here'!$G3</f>
        <v>4232</v>
      </c>
      <c r="I9" s="22">
        <f>'Paste EG_MoEU.CSV Here'!$G9</f>
        <v>11915</v>
      </c>
      <c r="J9" s="22">
        <f>'Paste EG_MoEU.CSV Here'!$G8</f>
        <v>10782</v>
      </c>
      <c r="K9" s="22">
        <f>'Paste EG_MoEU.CSV Here'!$G4</f>
        <v>0</v>
      </c>
      <c r="L9" s="22">
        <f>'Paste EG_MoEU.CSV Here'!$G6</f>
        <v>4230</v>
      </c>
      <c r="M9" s="22">
        <f>'Paste EG_MoEU.CSV Here'!$G7</f>
        <v>1457</v>
      </c>
      <c r="N9" s="22">
        <f>'Paste EG_MoEU.CSV Here'!$G10</f>
        <v>19142</v>
      </c>
      <c r="O9" s="22">
        <f>'Paste EG_MoEU.CSV Here'!$G14</f>
        <v>162851</v>
      </c>
      <c r="P9" s="22">
        <f t="shared" si="0"/>
        <v>162851</v>
      </c>
    </row>
    <row r="10" spans="1:16" ht="12.75">
      <c r="A10" t="s">
        <v>6</v>
      </c>
      <c r="B10" t="s">
        <v>35</v>
      </c>
      <c r="C10" s="22">
        <f>'Paste EG_MoEU.CSV Here'!$H13</f>
        <v>22025</v>
      </c>
      <c r="D10" s="22">
        <f>'Paste EG_MoEU.CSV Here'!$H12</f>
        <v>0</v>
      </c>
      <c r="E10" s="22">
        <f>'Paste EG_MoEU.CSV Here'!$H11</f>
        <v>49370</v>
      </c>
      <c r="F10" s="22">
        <f>'Paste EG_MoEU.CSV Here'!$H5</f>
        <v>0</v>
      </c>
      <c r="G10" s="22">
        <f>'Paste EG_MoEU.CSV Here'!$H2</f>
        <v>43760</v>
      </c>
      <c r="H10" s="22">
        <f>'Paste EG_MoEU.CSV Here'!$H3</f>
        <v>4643</v>
      </c>
      <c r="I10" s="22">
        <f>'Paste EG_MoEU.CSV Here'!$H9</f>
        <v>12419</v>
      </c>
      <c r="J10" s="22">
        <f>'Paste EG_MoEU.CSV Here'!$H8</f>
        <v>11550</v>
      </c>
      <c r="K10" s="22">
        <f>'Paste EG_MoEU.CSV Here'!$H4</f>
        <v>0</v>
      </c>
      <c r="L10" s="22">
        <f>'Paste EG_MoEU.CSV Here'!$H6</f>
        <v>4371</v>
      </c>
      <c r="M10" s="22">
        <f>'Paste EG_MoEU.CSV Here'!$H7</f>
        <v>1430</v>
      </c>
      <c r="N10" s="22">
        <f>'Paste EG_MoEU.CSV Here'!$H10</f>
        <v>19780</v>
      </c>
      <c r="O10" s="22">
        <f>'Paste EG_MoEU.CSV Here'!$H14</f>
        <v>169349</v>
      </c>
      <c r="P10" s="22">
        <f t="shared" si="0"/>
        <v>169348</v>
      </c>
    </row>
    <row r="11" spans="1:16" ht="12.75">
      <c r="A11" t="s">
        <v>7</v>
      </c>
      <c r="B11" t="s">
        <v>35</v>
      </c>
      <c r="C11" s="22">
        <f>'Paste EG_MoEU.CSV Here'!$I13</f>
        <v>21496</v>
      </c>
      <c r="D11" s="22">
        <f>'Paste EG_MoEU.CSV Here'!$I12</f>
        <v>0</v>
      </c>
      <c r="E11" s="22">
        <f>'Paste EG_MoEU.CSV Here'!$I11</f>
        <v>48340</v>
      </c>
      <c r="F11" s="22">
        <f>'Paste EG_MoEU.CSV Here'!$I5</f>
        <v>0</v>
      </c>
      <c r="G11" s="22">
        <f>'Paste EG_MoEU.CSV Here'!$I2</f>
        <v>44600</v>
      </c>
      <c r="H11" s="22">
        <f>'Paste EG_MoEU.CSV Here'!$I3</f>
        <v>4923</v>
      </c>
      <c r="I11" s="22">
        <f>'Paste EG_MoEU.CSV Here'!$I9</f>
        <v>12431</v>
      </c>
      <c r="J11" s="22">
        <f>'Paste EG_MoEU.CSV Here'!$I8</f>
        <v>11825</v>
      </c>
      <c r="K11" s="22">
        <f>'Paste EG_MoEU.CSV Here'!$I4</f>
        <v>0</v>
      </c>
      <c r="L11" s="22">
        <f>'Paste EG_MoEU.CSV Here'!$I6</f>
        <v>6107</v>
      </c>
      <c r="M11" s="22">
        <f>'Paste EG_MoEU.CSV Here'!$I7</f>
        <v>1354</v>
      </c>
      <c r="N11" s="22">
        <f>'Paste EG_MoEU.CSV Here'!$I10</f>
        <v>19780</v>
      </c>
      <c r="O11" s="22">
        <f>'Paste EG_MoEU.CSV Here'!$I14</f>
        <v>170855</v>
      </c>
      <c r="P11" s="22">
        <f t="shared" si="0"/>
        <v>170856</v>
      </c>
    </row>
    <row r="12" spans="1:16" ht="12.75">
      <c r="A12" t="s">
        <v>8</v>
      </c>
      <c r="B12" t="s">
        <v>35</v>
      </c>
      <c r="C12" s="22">
        <f>'Paste EG_MoEU.CSV Here'!$J13</f>
        <v>21161</v>
      </c>
      <c r="D12" s="22">
        <f>'Paste EG_MoEU.CSV Here'!$J12</f>
        <v>0</v>
      </c>
      <c r="E12" s="22">
        <f>'Paste EG_MoEU.CSV Here'!$J11</f>
        <v>47483</v>
      </c>
      <c r="F12" s="22">
        <f>'Paste EG_MoEU.CSV Here'!$J5</f>
        <v>0</v>
      </c>
      <c r="G12" s="22">
        <f>'Paste EG_MoEU.CSV Here'!$J2</f>
        <v>43260</v>
      </c>
      <c r="H12" s="22">
        <f>'Paste EG_MoEU.CSV Here'!$J3</f>
        <v>4708</v>
      </c>
      <c r="I12" s="22">
        <f>'Paste EG_MoEU.CSV Here'!$J9</f>
        <v>12065</v>
      </c>
      <c r="J12" s="22">
        <f>'Paste EG_MoEU.CSV Here'!$J8</f>
        <v>11552</v>
      </c>
      <c r="K12" s="22">
        <f>'Paste EG_MoEU.CSV Here'!$J4</f>
        <v>0</v>
      </c>
      <c r="L12" s="22">
        <f>'Paste EG_MoEU.CSV Here'!$J6</f>
        <v>5910</v>
      </c>
      <c r="M12" s="22">
        <f>'Paste EG_MoEU.CSV Here'!$J7</f>
        <v>1347</v>
      </c>
      <c r="N12" s="22">
        <f>'Paste EG_MoEU.CSV Here'!$J10</f>
        <v>19142</v>
      </c>
      <c r="O12" s="22">
        <f>'Paste EG_MoEU.CSV Here'!$J14</f>
        <v>166630</v>
      </c>
      <c r="P12" s="22">
        <f t="shared" si="0"/>
        <v>166628</v>
      </c>
    </row>
    <row r="13" spans="1:16" ht="12.75">
      <c r="A13" t="s">
        <v>9</v>
      </c>
      <c r="B13" t="s">
        <v>35</v>
      </c>
      <c r="C13" s="22">
        <f>'Paste EG_MoEU.CSV Here'!$K13</f>
        <v>21492</v>
      </c>
      <c r="D13" s="22">
        <f>'Paste EG_MoEU.CSV Here'!$K12</f>
        <v>0</v>
      </c>
      <c r="E13" s="22">
        <f>'Paste EG_MoEU.CSV Here'!$K11</f>
        <v>48315</v>
      </c>
      <c r="F13" s="22">
        <f>'Paste EG_MoEU.CSV Here'!$K5</f>
        <v>0</v>
      </c>
      <c r="G13" s="22">
        <f>'Paste EG_MoEU.CSV Here'!$K2</f>
        <v>40264</v>
      </c>
      <c r="H13" s="22">
        <f>'Paste EG_MoEU.CSV Here'!$K3</f>
        <v>3873</v>
      </c>
      <c r="I13" s="22">
        <f>'Paste EG_MoEU.CSV Here'!$K9</f>
        <v>12314</v>
      </c>
      <c r="J13" s="22">
        <f>'Paste EG_MoEU.CSV Here'!$K8</f>
        <v>11011</v>
      </c>
      <c r="K13" s="22">
        <f>'Paste EG_MoEU.CSV Here'!$K4</f>
        <v>0</v>
      </c>
      <c r="L13" s="22">
        <f>'Paste EG_MoEU.CSV Here'!$K6</f>
        <v>6107</v>
      </c>
      <c r="M13" s="22">
        <f>'Paste EG_MoEU.CSV Here'!$K7</f>
        <v>1368</v>
      </c>
      <c r="N13" s="22">
        <f>'Paste EG_MoEU.CSV Here'!$K10</f>
        <v>19780</v>
      </c>
      <c r="O13" s="22">
        <f>'Paste EG_MoEU.CSV Here'!$K14</f>
        <v>164524</v>
      </c>
      <c r="P13" s="22">
        <f t="shared" si="0"/>
        <v>164524</v>
      </c>
    </row>
    <row r="14" spans="1:16" ht="12.75">
      <c r="A14" t="s">
        <v>10</v>
      </c>
      <c r="B14" t="s">
        <v>35</v>
      </c>
      <c r="C14" s="22">
        <f>'Paste EG_MoEU.CSV Here'!$L13</f>
        <v>20096</v>
      </c>
      <c r="D14" s="22">
        <f>'Paste EG_MoEU.CSV Here'!$L12</f>
        <v>0</v>
      </c>
      <c r="E14" s="22">
        <f>'Paste EG_MoEU.CSV Here'!$L11</f>
        <v>45373</v>
      </c>
      <c r="F14" s="22">
        <f>'Paste EG_MoEU.CSV Here'!$L5</f>
        <v>0</v>
      </c>
      <c r="G14" s="22">
        <f>'Paste EG_MoEU.CSV Here'!$L2</f>
        <v>33881</v>
      </c>
      <c r="H14" s="22">
        <f>'Paste EG_MoEU.CSV Here'!$L3</f>
        <v>2636</v>
      </c>
      <c r="I14" s="22">
        <f>'Paste EG_MoEU.CSV Here'!$L9</f>
        <v>11803</v>
      </c>
      <c r="J14" s="22">
        <f>'Paste EG_MoEU.CSV Here'!$L8</f>
        <v>9775</v>
      </c>
      <c r="K14" s="22">
        <f>'Paste EG_MoEU.CSV Here'!$L4</f>
        <v>0</v>
      </c>
      <c r="L14" s="22">
        <f>'Paste EG_MoEU.CSV Here'!$L6</f>
        <v>5910</v>
      </c>
      <c r="M14" s="22">
        <f>'Paste EG_MoEU.CSV Here'!$L7</f>
        <v>1276</v>
      </c>
      <c r="N14" s="22">
        <f>'Paste EG_MoEU.CSV Here'!$L10</f>
        <v>19142</v>
      </c>
      <c r="O14" s="22">
        <f>'Paste EG_MoEU.CSV Here'!$L14</f>
        <v>149892</v>
      </c>
      <c r="P14" s="22">
        <f t="shared" si="0"/>
        <v>149892</v>
      </c>
    </row>
    <row r="15" spans="1:16" ht="12.75">
      <c r="A15" t="s">
        <v>11</v>
      </c>
      <c r="B15" t="s">
        <v>35</v>
      </c>
      <c r="C15" s="22">
        <f>'Paste EG_MoEU.CSV Here'!$M13</f>
        <v>22027</v>
      </c>
      <c r="D15" s="22">
        <f>'Paste EG_MoEU.CSV Here'!$M12</f>
        <v>0</v>
      </c>
      <c r="E15" s="22">
        <f>'Paste EG_MoEU.CSV Here'!$M11</f>
        <v>49383</v>
      </c>
      <c r="F15" s="22">
        <f>'Paste EG_MoEU.CSV Here'!$M5</f>
        <v>0</v>
      </c>
      <c r="G15" s="22">
        <f>'Paste EG_MoEU.CSV Here'!$M2</f>
        <v>32701</v>
      </c>
      <c r="H15" s="22">
        <f>'Paste EG_MoEU.CSV Here'!$M3</f>
        <v>1983</v>
      </c>
      <c r="I15" s="22">
        <f>'Paste EG_MoEU.CSV Here'!$M9</f>
        <v>12191</v>
      </c>
      <c r="J15" s="22">
        <f>'Paste EG_MoEU.CSV Here'!$M8</f>
        <v>9949</v>
      </c>
      <c r="K15" s="22">
        <f>'Paste EG_MoEU.CSV Here'!$M4</f>
        <v>0</v>
      </c>
      <c r="L15" s="22">
        <f>'Paste EG_MoEU.CSV Here'!$M6</f>
        <v>6107</v>
      </c>
      <c r="M15" s="22">
        <f>'Paste EG_MoEU.CSV Here'!$M7</f>
        <v>1493</v>
      </c>
      <c r="N15" s="22">
        <f>'Paste EG_MoEU.CSV Here'!$M10</f>
        <v>19780</v>
      </c>
      <c r="O15" s="22">
        <f>'Paste EG_MoEU.CSV Here'!$M14</f>
        <v>155613</v>
      </c>
      <c r="P15" s="22">
        <f t="shared" si="0"/>
        <v>155614</v>
      </c>
    </row>
    <row r="16" spans="3:16" ht="12.7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3:16" ht="12.7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3:16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3:16" ht="12.7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3:16" ht="12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3:16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3:16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3:16" ht="12.7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3:16" ht="12.7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3:16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3:16" ht="12.7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3:16" ht="12.7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3:16" ht="12.7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3:16" ht="12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t="s">
        <v>36</v>
      </c>
      <c r="B30" t="s">
        <v>34</v>
      </c>
      <c r="C30" s="23">
        <f>'Paste EG_MoEU.CSV Here'!$B43</f>
        <v>52.27</v>
      </c>
      <c r="D30" s="23">
        <f>'Paste EG_MoEU.CSV Here'!$B42</f>
        <v>0</v>
      </c>
      <c r="E30" s="23">
        <f>'Paste EG_MoEU.CSV Here'!$B41</f>
        <v>119.16</v>
      </c>
      <c r="F30" s="23">
        <f>'Paste EG_MoEU.CSV Here'!$B35</f>
        <v>0</v>
      </c>
      <c r="G30" s="23">
        <f>'Paste EG_MoEU.CSV Here'!$B32</f>
        <v>89.28</v>
      </c>
      <c r="H30" s="23">
        <f>'Paste EG_MoEU.CSV Here'!$B33</f>
        <v>8.49</v>
      </c>
      <c r="I30" s="23">
        <f>'Paste EG_MoEU.CSV Here'!$B39</f>
        <v>16.39</v>
      </c>
      <c r="J30" s="23">
        <f>'Paste EG_MoEU.CSV Here'!$B38</f>
        <v>26.51</v>
      </c>
      <c r="K30" s="23">
        <f>'Paste EG_MoEU.CSV Here'!$B34</f>
        <v>0</v>
      </c>
      <c r="L30" s="23">
        <f>'Paste EG_MoEU.CSV Here'!$B36</f>
        <v>0</v>
      </c>
      <c r="M30" s="23">
        <f>'Paste EG_MoEU.CSV Here'!$B37</f>
        <v>6.47</v>
      </c>
      <c r="N30" s="23">
        <f>'Paste EG_MoEU.CSV Here'!$B40</f>
        <v>27.06</v>
      </c>
      <c r="O30" s="23">
        <f>'Paste EG_MoEU.CSV Here'!$B44</f>
        <v>345.62</v>
      </c>
      <c r="P30" s="23">
        <f>SUM(C30:N30)</f>
        <v>345.63000000000005</v>
      </c>
    </row>
    <row r="31" spans="1:16" ht="12.75">
      <c r="A31" t="s">
        <v>37</v>
      </c>
      <c r="B31" t="s">
        <v>34</v>
      </c>
      <c r="C31" s="23">
        <f>'Paste EG_MoEU.CSV Here'!$C43</f>
        <v>52.27</v>
      </c>
      <c r="D31" s="23">
        <f>'Paste EG_MoEU.CSV Here'!$C42</f>
        <v>0</v>
      </c>
      <c r="E31" s="23">
        <f>'Paste EG_MoEU.CSV Here'!$C41</f>
        <v>119.16</v>
      </c>
      <c r="F31" s="23">
        <f>'Paste EG_MoEU.CSV Here'!$C35</f>
        <v>0</v>
      </c>
      <c r="G31" s="23">
        <f>'Paste EG_MoEU.CSV Here'!$C32</f>
        <v>91.57</v>
      </c>
      <c r="H31" s="23">
        <f>'Paste EG_MoEU.CSV Here'!$C33</f>
        <v>7</v>
      </c>
      <c r="I31" s="23">
        <f>'Paste EG_MoEU.CSV Here'!$C39</f>
        <v>16.39</v>
      </c>
      <c r="J31" s="23">
        <f>'Paste EG_MoEU.CSV Here'!$C38</f>
        <v>31.3</v>
      </c>
      <c r="K31" s="23">
        <f>'Paste EG_MoEU.CSV Here'!$C34</f>
        <v>0</v>
      </c>
      <c r="L31" s="23">
        <f>'Paste EG_MoEU.CSV Here'!$C36</f>
        <v>0</v>
      </c>
      <c r="M31" s="23">
        <f>'Paste EG_MoEU.CSV Here'!$C37</f>
        <v>6.55</v>
      </c>
      <c r="N31" s="23">
        <f>'Paste EG_MoEU.CSV Here'!$C40</f>
        <v>27.06</v>
      </c>
      <c r="O31" s="23">
        <f>'Paste EG_MoEU.CSV Here'!$C44</f>
        <v>351.29</v>
      </c>
      <c r="P31" s="23">
        <f aca="true" t="shared" si="1" ref="P31:P41">SUM(C31:N31)</f>
        <v>351.3</v>
      </c>
    </row>
    <row r="32" spans="1:16" ht="12.75">
      <c r="A32" t="s">
        <v>38</v>
      </c>
      <c r="B32" t="s">
        <v>34</v>
      </c>
      <c r="C32" s="23">
        <f>'Paste EG_MoEU.CSV Here'!$D43</f>
        <v>52.27</v>
      </c>
      <c r="D32" s="23">
        <f>'Paste EG_MoEU.CSV Here'!$D42</f>
        <v>0</v>
      </c>
      <c r="E32" s="23">
        <f>'Paste EG_MoEU.CSV Here'!$D41</f>
        <v>119.16</v>
      </c>
      <c r="F32" s="23">
        <f>'Paste EG_MoEU.CSV Here'!$D35</f>
        <v>0</v>
      </c>
      <c r="G32" s="23">
        <f>'Paste EG_MoEU.CSV Here'!$D32</f>
        <v>105.92</v>
      </c>
      <c r="H32" s="23">
        <f>'Paste EG_MoEU.CSV Here'!$D33</f>
        <v>10.93</v>
      </c>
      <c r="I32" s="23">
        <f>'Paste EG_MoEU.CSV Here'!$D39</f>
        <v>19.17</v>
      </c>
      <c r="J32" s="23">
        <f>'Paste EG_MoEU.CSV Here'!$D38</f>
        <v>27.64</v>
      </c>
      <c r="K32" s="23">
        <f>'Paste EG_MoEU.CSV Here'!$D34</f>
        <v>0</v>
      </c>
      <c r="L32" s="23">
        <f>'Paste EG_MoEU.CSV Here'!$D36</f>
        <v>0</v>
      </c>
      <c r="M32" s="23">
        <f>'Paste EG_MoEU.CSV Here'!$D37</f>
        <v>6.56</v>
      </c>
      <c r="N32" s="23">
        <f>'Paste EG_MoEU.CSV Here'!$D40</f>
        <v>27.06</v>
      </c>
      <c r="O32" s="23">
        <f>'Paste EG_MoEU.CSV Here'!$D44</f>
        <v>368.71</v>
      </c>
      <c r="P32" s="23">
        <f t="shared" si="1"/>
        <v>368.71000000000004</v>
      </c>
    </row>
    <row r="33" spans="1:16" ht="12.75">
      <c r="A33" t="s">
        <v>39</v>
      </c>
      <c r="B33" t="s">
        <v>34</v>
      </c>
      <c r="C33" s="23">
        <f>'Paste EG_MoEU.CSV Here'!$E43</f>
        <v>52.27</v>
      </c>
      <c r="D33" s="23">
        <f>'Paste EG_MoEU.CSV Here'!$E42</f>
        <v>0</v>
      </c>
      <c r="E33" s="23">
        <f>'Paste EG_MoEU.CSV Here'!$E41</f>
        <v>119.16</v>
      </c>
      <c r="F33" s="23">
        <f>'Paste EG_MoEU.CSV Here'!$E35</f>
        <v>0</v>
      </c>
      <c r="G33" s="23">
        <f>'Paste EG_MoEU.CSV Here'!$E32</f>
        <v>94.67</v>
      </c>
      <c r="H33" s="23">
        <f>'Paste EG_MoEU.CSV Here'!$E33</f>
        <v>8.84</v>
      </c>
      <c r="I33" s="23">
        <f>'Paste EG_MoEU.CSV Here'!$E39</f>
        <v>16.39</v>
      </c>
      <c r="J33" s="23">
        <f>'Paste EG_MoEU.CSV Here'!$E38</f>
        <v>30.11</v>
      </c>
      <c r="K33" s="23">
        <f>'Paste EG_MoEU.CSV Here'!$E34</f>
        <v>0</v>
      </c>
      <c r="L33" s="23">
        <f>'Paste EG_MoEU.CSV Here'!$E36</f>
        <v>0</v>
      </c>
      <c r="M33" s="23">
        <f>'Paste EG_MoEU.CSV Here'!$E37</f>
        <v>6.52</v>
      </c>
      <c r="N33" s="23">
        <f>'Paste EG_MoEU.CSV Here'!$E40</f>
        <v>27.06</v>
      </c>
      <c r="O33" s="23">
        <f>'Paste EG_MoEU.CSV Here'!$E44</f>
        <v>355.02</v>
      </c>
      <c r="P33" s="23">
        <f t="shared" si="1"/>
        <v>355.02</v>
      </c>
    </row>
    <row r="34" spans="1:16" ht="12.75">
      <c r="A34" t="s">
        <v>40</v>
      </c>
      <c r="B34" t="s">
        <v>34</v>
      </c>
      <c r="C34" s="23">
        <f>'Paste EG_MoEU.CSV Here'!$F43</f>
        <v>52.27</v>
      </c>
      <c r="D34" s="23">
        <f>'Paste EG_MoEU.CSV Here'!$F42</f>
        <v>0</v>
      </c>
      <c r="E34" s="23">
        <f>'Paste EG_MoEU.CSV Here'!$F41</f>
        <v>119.16</v>
      </c>
      <c r="F34" s="23">
        <f>'Paste EG_MoEU.CSV Here'!$F35</f>
        <v>0</v>
      </c>
      <c r="G34" s="23">
        <f>'Paste EG_MoEU.CSV Here'!$F32</f>
        <v>101.78</v>
      </c>
      <c r="H34" s="23">
        <f>'Paste EG_MoEU.CSV Here'!$F33</f>
        <v>9.77</v>
      </c>
      <c r="I34" s="23">
        <f>'Paste EG_MoEU.CSV Here'!$F39</f>
        <v>19.17</v>
      </c>
      <c r="J34" s="23">
        <f>'Paste EG_MoEU.CSV Here'!$F38</f>
        <v>28</v>
      </c>
      <c r="K34" s="23">
        <f>'Paste EG_MoEU.CSV Here'!$F34</f>
        <v>0</v>
      </c>
      <c r="L34" s="23">
        <f>'Paste EG_MoEU.CSV Here'!$F36</f>
        <v>0</v>
      </c>
      <c r="M34" s="23">
        <f>'Paste EG_MoEU.CSV Here'!$F37</f>
        <v>6.36</v>
      </c>
      <c r="N34" s="23">
        <f>'Paste EG_MoEU.CSV Here'!$F40</f>
        <v>27.06</v>
      </c>
      <c r="O34" s="23">
        <f>'Paste EG_MoEU.CSV Here'!$F44</f>
        <v>363.56</v>
      </c>
      <c r="P34" s="23">
        <f t="shared" si="1"/>
        <v>363.57000000000005</v>
      </c>
    </row>
    <row r="35" spans="1:16" ht="12.75">
      <c r="A35" t="s">
        <v>41</v>
      </c>
      <c r="B35" t="s">
        <v>34</v>
      </c>
      <c r="C35" s="23">
        <f>'Paste EG_MoEU.CSV Here'!$G43</f>
        <v>52.27</v>
      </c>
      <c r="D35" s="23">
        <f>'Paste EG_MoEU.CSV Here'!$G42</f>
        <v>0</v>
      </c>
      <c r="E35" s="23">
        <f>'Paste EG_MoEU.CSV Here'!$G41</f>
        <v>119.16</v>
      </c>
      <c r="F35" s="23">
        <f>'Paste EG_MoEU.CSV Here'!$G35</f>
        <v>0</v>
      </c>
      <c r="G35" s="23">
        <f>'Paste EG_MoEU.CSV Here'!$G32</f>
        <v>114.97</v>
      </c>
      <c r="H35" s="23">
        <f>'Paste EG_MoEU.CSV Here'!$G33</f>
        <v>12.86</v>
      </c>
      <c r="I35" s="23">
        <f>'Paste EG_MoEU.CSV Here'!$G39</f>
        <v>19.17</v>
      </c>
      <c r="J35" s="23">
        <f>'Paste EG_MoEU.CSV Here'!$G38</f>
        <v>31.67</v>
      </c>
      <c r="K35" s="23">
        <f>'Paste EG_MoEU.CSV Here'!$G34</f>
        <v>0</v>
      </c>
      <c r="L35" s="23">
        <f>'Paste EG_MoEU.CSV Here'!$G36</f>
        <v>0</v>
      </c>
      <c r="M35" s="23">
        <f>'Paste EG_MoEU.CSV Here'!$G37</f>
        <v>4.82</v>
      </c>
      <c r="N35" s="23">
        <f>'Paste EG_MoEU.CSV Here'!$G40</f>
        <v>27.06</v>
      </c>
      <c r="O35" s="23">
        <f>'Paste EG_MoEU.CSV Here'!$G44</f>
        <v>381.99</v>
      </c>
      <c r="P35" s="23">
        <f t="shared" si="1"/>
        <v>381.98</v>
      </c>
    </row>
    <row r="36" spans="1:16" ht="12.75">
      <c r="A36" t="s">
        <v>42</v>
      </c>
      <c r="B36" t="s">
        <v>34</v>
      </c>
      <c r="C36" s="23">
        <f>'Paste EG_MoEU.CSV Here'!$H43</f>
        <v>52.27</v>
      </c>
      <c r="D36" s="23">
        <f>'Paste EG_MoEU.CSV Here'!$H42</f>
        <v>0</v>
      </c>
      <c r="E36" s="23">
        <f>'Paste EG_MoEU.CSV Here'!$H41</f>
        <v>119.16</v>
      </c>
      <c r="F36" s="23">
        <f>'Paste EG_MoEU.CSV Here'!$H35</f>
        <v>0</v>
      </c>
      <c r="G36" s="23">
        <f>'Paste EG_MoEU.CSV Here'!$H32</f>
        <v>116.31</v>
      </c>
      <c r="H36" s="23">
        <f>'Paste EG_MoEU.CSV Here'!$H33</f>
        <v>13.94</v>
      </c>
      <c r="I36" s="23">
        <f>'Paste EG_MoEU.CSV Here'!$H39</f>
        <v>19.17</v>
      </c>
      <c r="J36" s="23">
        <f>'Paste EG_MoEU.CSV Here'!$H38</f>
        <v>27.57</v>
      </c>
      <c r="K36" s="23">
        <f>'Paste EG_MoEU.CSV Here'!$H34</f>
        <v>0</v>
      </c>
      <c r="L36" s="23">
        <f>'Paste EG_MoEU.CSV Here'!$H36</f>
        <v>0</v>
      </c>
      <c r="M36" s="23">
        <f>'Paste EG_MoEU.CSV Here'!$H37</f>
        <v>6.06</v>
      </c>
      <c r="N36" s="23">
        <f>'Paste EG_MoEU.CSV Here'!$H40</f>
        <v>27.06</v>
      </c>
      <c r="O36" s="23">
        <f>'Paste EG_MoEU.CSV Here'!$H44</f>
        <v>381.53</v>
      </c>
      <c r="P36" s="23">
        <f t="shared" si="1"/>
        <v>381.54</v>
      </c>
    </row>
    <row r="37" spans="1:16" ht="12.75">
      <c r="A37" t="s">
        <v>43</v>
      </c>
      <c r="B37" t="s">
        <v>34</v>
      </c>
      <c r="C37" s="23">
        <f>'Paste EG_MoEU.CSV Here'!$I43</f>
        <v>52.27</v>
      </c>
      <c r="D37" s="23">
        <f>'Paste EG_MoEU.CSV Here'!$I42</f>
        <v>0</v>
      </c>
      <c r="E37" s="23">
        <f>'Paste EG_MoEU.CSV Here'!$I41</f>
        <v>119.16</v>
      </c>
      <c r="F37" s="23">
        <f>'Paste EG_MoEU.CSV Here'!$I35</f>
        <v>0</v>
      </c>
      <c r="G37" s="23">
        <f>'Paste EG_MoEU.CSV Here'!$I32</f>
        <v>108.7</v>
      </c>
      <c r="H37" s="23">
        <f>'Paste EG_MoEU.CSV Here'!$I33</f>
        <v>9.65</v>
      </c>
      <c r="I37" s="23">
        <f>'Paste EG_MoEU.CSV Here'!$I39</f>
        <v>19.17</v>
      </c>
      <c r="J37" s="23">
        <f>'Paste EG_MoEU.CSV Here'!$I38</f>
        <v>37.27</v>
      </c>
      <c r="K37" s="23">
        <f>'Paste EG_MoEU.CSV Here'!$I34</f>
        <v>0</v>
      </c>
      <c r="L37" s="23">
        <f>'Paste EG_MoEU.CSV Here'!$I36</f>
        <v>0</v>
      </c>
      <c r="M37" s="23">
        <f>'Paste EG_MoEU.CSV Here'!$I37</f>
        <v>5.97</v>
      </c>
      <c r="N37" s="23">
        <f>'Paste EG_MoEU.CSV Here'!$I40</f>
        <v>27.06</v>
      </c>
      <c r="O37" s="23">
        <f>'Paste EG_MoEU.CSV Here'!$I44</f>
        <v>379.24</v>
      </c>
      <c r="P37" s="23">
        <f t="shared" si="1"/>
        <v>379.25</v>
      </c>
    </row>
    <row r="38" spans="1:16" ht="12.75">
      <c r="A38" t="s">
        <v>44</v>
      </c>
      <c r="B38" t="s">
        <v>34</v>
      </c>
      <c r="C38" s="23">
        <f>'Paste EG_MoEU.CSV Here'!$J43</f>
        <v>52.27</v>
      </c>
      <c r="D38" s="23">
        <f>'Paste EG_MoEU.CSV Here'!$J42</f>
        <v>0</v>
      </c>
      <c r="E38" s="23">
        <f>'Paste EG_MoEU.CSV Here'!$J41</f>
        <v>119.16</v>
      </c>
      <c r="F38" s="23">
        <f>'Paste EG_MoEU.CSV Here'!$J35</f>
        <v>0</v>
      </c>
      <c r="G38" s="23">
        <f>'Paste EG_MoEU.CSV Here'!$J32</f>
        <v>131.83</v>
      </c>
      <c r="H38" s="23">
        <f>'Paste EG_MoEU.CSV Here'!$J33</f>
        <v>15.15</v>
      </c>
      <c r="I38" s="23">
        <f>'Paste EG_MoEU.CSV Here'!$J39</f>
        <v>19.17</v>
      </c>
      <c r="J38" s="23">
        <f>'Paste EG_MoEU.CSV Here'!$J38</f>
        <v>35.98</v>
      </c>
      <c r="K38" s="23">
        <f>'Paste EG_MoEU.CSV Here'!$J34</f>
        <v>0</v>
      </c>
      <c r="L38" s="23">
        <f>'Paste EG_MoEU.CSV Here'!$J36</f>
        <v>0</v>
      </c>
      <c r="M38" s="23">
        <f>'Paste EG_MoEU.CSV Here'!$J37</f>
        <v>5.96</v>
      </c>
      <c r="N38" s="23">
        <f>'Paste EG_MoEU.CSV Here'!$J40</f>
        <v>27.06</v>
      </c>
      <c r="O38" s="23">
        <f>'Paste EG_MoEU.CSV Here'!$J44</f>
        <v>406.58</v>
      </c>
      <c r="P38" s="23">
        <f t="shared" si="1"/>
        <v>406.58</v>
      </c>
    </row>
    <row r="39" spans="1:16" ht="12.75">
      <c r="A39" t="s">
        <v>45</v>
      </c>
      <c r="B39" t="s">
        <v>34</v>
      </c>
      <c r="C39" s="23">
        <f>'Paste EG_MoEU.CSV Here'!$K43</f>
        <v>52.27</v>
      </c>
      <c r="D39" s="23">
        <f>'Paste EG_MoEU.CSV Here'!$K42</f>
        <v>0</v>
      </c>
      <c r="E39" s="23">
        <f>'Paste EG_MoEU.CSV Here'!$K41</f>
        <v>119.16</v>
      </c>
      <c r="F39" s="23">
        <f>'Paste EG_MoEU.CSV Here'!$K35</f>
        <v>0</v>
      </c>
      <c r="G39" s="23">
        <f>'Paste EG_MoEU.CSV Here'!$K32</f>
        <v>126.5</v>
      </c>
      <c r="H39" s="23">
        <f>'Paste EG_MoEU.CSV Here'!$K33</f>
        <v>15.1</v>
      </c>
      <c r="I39" s="23">
        <f>'Paste EG_MoEU.CSV Here'!$K39</f>
        <v>19.17</v>
      </c>
      <c r="J39" s="23">
        <f>'Paste EG_MoEU.CSV Here'!$K38</f>
        <v>34.56</v>
      </c>
      <c r="K39" s="23">
        <f>'Paste EG_MoEU.CSV Here'!$K34</f>
        <v>0</v>
      </c>
      <c r="L39" s="23">
        <f>'Paste EG_MoEU.CSV Here'!$K36</f>
        <v>0</v>
      </c>
      <c r="M39" s="23">
        <f>'Paste EG_MoEU.CSV Here'!$K37</f>
        <v>6.03</v>
      </c>
      <c r="N39" s="23">
        <f>'Paste EG_MoEU.CSV Here'!$K40</f>
        <v>27.06</v>
      </c>
      <c r="O39" s="23">
        <f>'Paste EG_MoEU.CSV Here'!$K44</f>
        <v>399.86</v>
      </c>
      <c r="P39" s="23">
        <f t="shared" si="1"/>
        <v>399.85</v>
      </c>
    </row>
    <row r="40" spans="1:16" ht="12.75">
      <c r="A40" t="s">
        <v>46</v>
      </c>
      <c r="B40" t="s">
        <v>34</v>
      </c>
      <c r="C40" s="23">
        <f>'Paste EG_MoEU.CSV Here'!$L43</f>
        <v>52.27</v>
      </c>
      <c r="D40" s="23">
        <f>'Paste EG_MoEU.CSV Here'!$L42</f>
        <v>0</v>
      </c>
      <c r="E40" s="23">
        <f>'Paste EG_MoEU.CSV Here'!$L41</f>
        <v>119.16</v>
      </c>
      <c r="F40" s="23">
        <f>'Paste EG_MoEU.CSV Here'!$L35</f>
        <v>0</v>
      </c>
      <c r="G40" s="23">
        <f>'Paste EG_MoEU.CSV Here'!$L32</f>
        <v>101.33</v>
      </c>
      <c r="H40" s="23">
        <f>'Paste EG_MoEU.CSV Here'!$L33</f>
        <v>8.81</v>
      </c>
      <c r="I40" s="23">
        <f>'Paste EG_MoEU.CSV Here'!$L39</f>
        <v>19.17</v>
      </c>
      <c r="J40" s="23">
        <f>'Paste EG_MoEU.CSV Here'!$L38</f>
        <v>31.17</v>
      </c>
      <c r="K40" s="23">
        <f>'Paste EG_MoEU.CSV Here'!$L34</f>
        <v>0</v>
      </c>
      <c r="L40" s="23">
        <f>'Paste EG_MoEU.CSV Here'!$L36</f>
        <v>0</v>
      </c>
      <c r="M40" s="23">
        <f>'Paste EG_MoEU.CSV Here'!$L37</f>
        <v>6.17</v>
      </c>
      <c r="N40" s="23">
        <f>'Paste EG_MoEU.CSV Here'!$L40</f>
        <v>27.06</v>
      </c>
      <c r="O40" s="23">
        <f>'Paste EG_MoEU.CSV Here'!$L44</f>
        <v>365.14</v>
      </c>
      <c r="P40" s="23">
        <f t="shared" si="1"/>
        <v>365.14000000000004</v>
      </c>
    </row>
    <row r="41" spans="1:16" ht="12.75">
      <c r="A41" t="s">
        <v>47</v>
      </c>
      <c r="B41" t="s">
        <v>34</v>
      </c>
      <c r="C41" s="23">
        <f>'Paste EG_MoEU.CSV Here'!$M43</f>
        <v>52.27</v>
      </c>
      <c r="D41" s="23">
        <f>'Paste EG_MoEU.CSV Here'!$M42</f>
        <v>0</v>
      </c>
      <c r="E41" s="23">
        <f>'Paste EG_MoEU.CSV Here'!$M41</f>
        <v>119.16</v>
      </c>
      <c r="F41" s="23">
        <f>'Paste EG_MoEU.CSV Here'!$M35</f>
        <v>0</v>
      </c>
      <c r="G41" s="23">
        <f>'Paste EG_MoEU.CSV Here'!$M32</f>
        <v>86.52</v>
      </c>
      <c r="H41" s="23">
        <f>'Paste EG_MoEU.CSV Here'!$M33</f>
        <v>6.32</v>
      </c>
      <c r="I41" s="23">
        <f>'Paste EG_MoEU.CSV Here'!$M39</f>
        <v>16.39</v>
      </c>
      <c r="J41" s="23">
        <f>'Paste EG_MoEU.CSV Here'!$M38</f>
        <v>28.46</v>
      </c>
      <c r="K41" s="23">
        <f>'Paste EG_MoEU.CSV Here'!$M34</f>
        <v>0</v>
      </c>
      <c r="L41" s="23">
        <f>'Paste EG_MoEU.CSV Here'!$M36</f>
        <v>0</v>
      </c>
      <c r="M41" s="23">
        <f>'Paste EG_MoEU.CSV Here'!$M37</f>
        <v>6.33</v>
      </c>
      <c r="N41" s="23">
        <f>'Paste EG_MoEU.CSV Here'!$M40</f>
        <v>27.06</v>
      </c>
      <c r="O41" s="23">
        <f>'Paste EG_MoEU.CSV Here'!$M44</f>
        <v>342.5</v>
      </c>
      <c r="P41" s="23">
        <f t="shared" si="1"/>
        <v>342.50999999999993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421875" style="0" bestFit="1" customWidth="1"/>
  </cols>
  <sheetData>
    <row r="1" spans="4:16" ht="12.75">
      <c r="D1" t="s">
        <v>12</v>
      </c>
      <c r="E1" t="s">
        <v>13</v>
      </c>
      <c r="F1" t="s">
        <v>14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P1" t="s">
        <v>111</v>
      </c>
    </row>
    <row r="2" spans="3:16" ht="12.75">
      <c r="C2" t="s">
        <v>22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91</v>
      </c>
    </row>
    <row r="4" spans="1:16" ht="12.75">
      <c r="A4" t="s">
        <v>0</v>
      </c>
      <c r="B4" t="s">
        <v>112</v>
      </c>
      <c r="C4" s="22">
        <f>'Paste EG_MoEU.CSV Here'!$B28</f>
        <v>0</v>
      </c>
      <c r="D4" s="22">
        <f>'Paste EG_MoEU.CSV Here'!$B27</f>
        <v>0</v>
      </c>
      <c r="E4" s="22">
        <f>'Paste EG_MoEU.CSV Here'!$B26</f>
        <v>0</v>
      </c>
      <c r="F4" s="22">
        <f>'Paste EG_MoEU.CSV Here'!$B20</f>
        <v>208840</v>
      </c>
      <c r="G4" s="22">
        <f>'Paste EG_MoEU.CSV Here'!$B17</f>
        <v>0</v>
      </c>
      <c r="H4" s="22">
        <f>'Paste EG_MoEU.CSV Here'!$B18</f>
        <v>0</v>
      </c>
      <c r="I4" s="22">
        <f>'Paste EG_MoEU.CSV Here'!$B24</f>
        <v>0</v>
      </c>
      <c r="J4" s="22">
        <f>'Paste EG_MoEU.CSV Here'!$B23</f>
        <v>0</v>
      </c>
      <c r="K4" s="22">
        <f>'Paste EG_MoEU.CSV Here'!$B19</f>
        <v>0</v>
      </c>
      <c r="L4" s="22">
        <f>'Paste EG_MoEU.CSV Here'!$B21</f>
        <v>0</v>
      </c>
      <c r="M4" s="22">
        <f>'Paste EG_MoEU.CSV Here'!$B22</f>
        <v>0</v>
      </c>
      <c r="N4" s="22">
        <f>'Paste EG_MoEU.CSV Here'!$B25</f>
        <v>0</v>
      </c>
      <c r="O4" s="22">
        <f>'Paste EG_MoEU.CSV Here'!$B29</f>
        <v>208840</v>
      </c>
      <c r="P4" s="22">
        <f aca="true" t="shared" si="0" ref="P4:P15">SUM(C4:N4)</f>
        <v>208840</v>
      </c>
    </row>
    <row r="5" spans="1:16" ht="12.75">
      <c r="A5" t="s">
        <v>1</v>
      </c>
      <c r="B5" t="s">
        <v>112</v>
      </c>
      <c r="C5" s="22">
        <f>'Paste EG_MoEU.CSV Here'!$C28</f>
        <v>0</v>
      </c>
      <c r="D5" s="22">
        <f>'Paste EG_MoEU.CSV Here'!$C27</f>
        <v>0</v>
      </c>
      <c r="E5" s="22">
        <f>'Paste EG_MoEU.CSV Here'!$C26</f>
        <v>0</v>
      </c>
      <c r="F5" s="22">
        <f>'Paste EG_MoEU.CSV Here'!$C20</f>
        <v>167486</v>
      </c>
      <c r="G5" s="22">
        <f>'Paste EG_MoEU.CSV Here'!$C17</f>
        <v>0</v>
      </c>
      <c r="H5" s="22">
        <f>'Paste EG_MoEU.CSV Here'!$C18</f>
        <v>0</v>
      </c>
      <c r="I5" s="22">
        <f>'Paste EG_MoEU.CSV Here'!$C24</f>
        <v>0</v>
      </c>
      <c r="J5" s="22">
        <f>'Paste EG_MoEU.CSV Here'!$C23</f>
        <v>0</v>
      </c>
      <c r="K5" s="22">
        <f>'Paste EG_MoEU.CSV Here'!$C19</f>
        <v>0</v>
      </c>
      <c r="L5" s="22">
        <f>'Paste EG_MoEU.CSV Here'!$C21</f>
        <v>0</v>
      </c>
      <c r="M5" s="22">
        <f>'Paste EG_MoEU.CSV Here'!$C22</f>
        <v>0</v>
      </c>
      <c r="N5" s="22">
        <f>'Paste EG_MoEU.CSV Here'!$C25</f>
        <v>0</v>
      </c>
      <c r="O5" s="22">
        <f>'Paste EG_MoEU.CSV Here'!$C29</f>
        <v>167486</v>
      </c>
      <c r="P5" s="22">
        <f t="shared" si="0"/>
        <v>167486</v>
      </c>
    </row>
    <row r="6" spans="1:16" ht="12.75">
      <c r="A6" t="s">
        <v>2</v>
      </c>
      <c r="B6" t="s">
        <v>112</v>
      </c>
      <c r="C6" s="22">
        <f>'Paste EG_MoEU.CSV Here'!$D28</f>
        <v>0</v>
      </c>
      <c r="D6" s="22">
        <f>'Paste EG_MoEU.CSV Here'!$D27</f>
        <v>0</v>
      </c>
      <c r="E6" s="22">
        <f>'Paste EG_MoEU.CSV Here'!$D26</f>
        <v>0</v>
      </c>
      <c r="F6" s="22">
        <f>'Paste EG_MoEU.CSV Here'!$D20</f>
        <v>178916</v>
      </c>
      <c r="G6" s="22">
        <f>'Paste EG_MoEU.CSV Here'!$D17</f>
        <v>0</v>
      </c>
      <c r="H6" s="22">
        <f>'Paste EG_MoEU.CSV Here'!$D18</f>
        <v>0</v>
      </c>
      <c r="I6" s="22">
        <f>'Paste EG_MoEU.CSV Here'!$D24</f>
        <v>0</v>
      </c>
      <c r="J6" s="22">
        <f>'Paste EG_MoEU.CSV Here'!$D23</f>
        <v>0</v>
      </c>
      <c r="K6" s="22">
        <f>'Paste EG_MoEU.CSV Here'!$D19</f>
        <v>0</v>
      </c>
      <c r="L6" s="22">
        <f>'Paste EG_MoEU.CSV Here'!$D21</f>
        <v>0</v>
      </c>
      <c r="M6" s="22">
        <f>'Paste EG_MoEU.CSV Here'!$D22</f>
        <v>0</v>
      </c>
      <c r="N6" s="22">
        <f>'Paste EG_MoEU.CSV Here'!$D25</f>
        <v>0</v>
      </c>
      <c r="O6" s="22">
        <f>'Paste EG_MoEU.CSV Here'!$D29</f>
        <v>178916</v>
      </c>
      <c r="P6" s="22">
        <f t="shared" si="0"/>
        <v>178916</v>
      </c>
    </row>
    <row r="7" spans="1:16" ht="12.75">
      <c r="A7" t="s">
        <v>3</v>
      </c>
      <c r="B7" t="s">
        <v>112</v>
      </c>
      <c r="C7" s="22">
        <f>'Paste EG_MoEU.CSV Here'!$E28</f>
        <v>0</v>
      </c>
      <c r="D7" s="22">
        <f>'Paste EG_MoEU.CSV Here'!$E27</f>
        <v>0</v>
      </c>
      <c r="E7" s="22">
        <f>'Paste EG_MoEU.CSV Here'!$E26</f>
        <v>0</v>
      </c>
      <c r="F7" s="22">
        <f>'Paste EG_MoEU.CSV Here'!$E20</f>
        <v>156217</v>
      </c>
      <c r="G7" s="22">
        <f>'Paste EG_MoEU.CSV Here'!$E17</f>
        <v>0</v>
      </c>
      <c r="H7" s="22">
        <f>'Paste EG_MoEU.CSV Here'!$E18</f>
        <v>0</v>
      </c>
      <c r="I7" s="22">
        <f>'Paste EG_MoEU.CSV Here'!$E24</f>
        <v>0</v>
      </c>
      <c r="J7" s="22">
        <f>'Paste EG_MoEU.CSV Here'!$E23</f>
        <v>0</v>
      </c>
      <c r="K7" s="22">
        <f>'Paste EG_MoEU.CSV Here'!$E19</f>
        <v>0</v>
      </c>
      <c r="L7" s="22">
        <f>'Paste EG_MoEU.CSV Here'!$E21</f>
        <v>0</v>
      </c>
      <c r="M7" s="22">
        <f>'Paste EG_MoEU.CSV Here'!$E22</f>
        <v>0</v>
      </c>
      <c r="N7" s="22">
        <f>'Paste EG_MoEU.CSV Here'!$E25</f>
        <v>0</v>
      </c>
      <c r="O7" s="22">
        <f>'Paste EG_MoEU.CSV Here'!$E29</f>
        <v>156217</v>
      </c>
      <c r="P7" s="22">
        <f t="shared" si="0"/>
        <v>156217</v>
      </c>
    </row>
    <row r="8" spans="1:16" ht="12.75">
      <c r="A8" t="s">
        <v>4</v>
      </c>
      <c r="B8" t="s">
        <v>112</v>
      </c>
      <c r="C8" s="22">
        <f>'Paste EG_MoEU.CSV Here'!$F28</f>
        <v>0</v>
      </c>
      <c r="D8" s="22">
        <f>'Paste EG_MoEU.CSV Here'!$F27</f>
        <v>0</v>
      </c>
      <c r="E8" s="22">
        <f>'Paste EG_MoEU.CSV Here'!$F26</f>
        <v>0</v>
      </c>
      <c r="F8" s="22">
        <f>'Paste EG_MoEU.CSV Here'!$F20</f>
        <v>149521</v>
      </c>
      <c r="G8" s="22">
        <f>'Paste EG_MoEU.CSV Here'!$F17</f>
        <v>0</v>
      </c>
      <c r="H8" s="22">
        <f>'Paste EG_MoEU.CSV Here'!$F18</f>
        <v>0</v>
      </c>
      <c r="I8" s="22">
        <f>'Paste EG_MoEU.CSV Here'!$F24</f>
        <v>0</v>
      </c>
      <c r="J8" s="22">
        <f>'Paste EG_MoEU.CSV Here'!$F23</f>
        <v>0</v>
      </c>
      <c r="K8" s="22">
        <f>'Paste EG_MoEU.CSV Here'!$F19</f>
        <v>0</v>
      </c>
      <c r="L8" s="22">
        <f>'Paste EG_MoEU.CSV Here'!$F21</f>
        <v>0</v>
      </c>
      <c r="M8" s="22">
        <f>'Paste EG_MoEU.CSV Here'!$F22</f>
        <v>0</v>
      </c>
      <c r="N8" s="22">
        <f>'Paste EG_MoEU.CSV Here'!$F25</f>
        <v>0</v>
      </c>
      <c r="O8" s="22">
        <f>'Paste EG_MoEU.CSV Here'!$F29</f>
        <v>149521</v>
      </c>
      <c r="P8" s="22">
        <f t="shared" si="0"/>
        <v>149521</v>
      </c>
    </row>
    <row r="9" spans="1:16" ht="12.75">
      <c r="A9" t="s">
        <v>5</v>
      </c>
      <c r="B9" t="s">
        <v>112</v>
      </c>
      <c r="C9" s="22">
        <f>'Paste EG_MoEU.CSV Here'!$G28</f>
        <v>0</v>
      </c>
      <c r="D9" s="22">
        <f>'Paste EG_MoEU.CSV Here'!$G27</f>
        <v>0</v>
      </c>
      <c r="E9" s="22">
        <f>'Paste EG_MoEU.CSV Here'!$G26</f>
        <v>0</v>
      </c>
      <c r="F9" s="22">
        <f>'Paste EG_MoEU.CSV Here'!$G20</f>
        <v>115529</v>
      </c>
      <c r="G9" s="22">
        <f>'Paste EG_MoEU.CSV Here'!$G17</f>
        <v>0</v>
      </c>
      <c r="H9" s="22">
        <f>'Paste EG_MoEU.CSV Here'!$G18</f>
        <v>0</v>
      </c>
      <c r="I9" s="22">
        <f>'Paste EG_MoEU.CSV Here'!$G24</f>
        <v>0</v>
      </c>
      <c r="J9" s="22">
        <f>'Paste EG_MoEU.CSV Here'!$G23</f>
        <v>0</v>
      </c>
      <c r="K9" s="22">
        <f>'Paste EG_MoEU.CSV Here'!$G19</f>
        <v>0</v>
      </c>
      <c r="L9" s="22">
        <f>'Paste EG_MoEU.CSV Here'!$G21</f>
        <v>0</v>
      </c>
      <c r="M9" s="22">
        <f>'Paste EG_MoEU.CSV Here'!$G22</f>
        <v>0</v>
      </c>
      <c r="N9" s="22">
        <f>'Paste EG_MoEU.CSV Here'!$G25</f>
        <v>0</v>
      </c>
      <c r="O9" s="22">
        <f>'Paste EG_MoEU.CSV Here'!$G29</f>
        <v>115529</v>
      </c>
      <c r="P9" s="22">
        <f t="shared" si="0"/>
        <v>115529</v>
      </c>
    </row>
    <row r="10" spans="1:16" ht="12.75">
      <c r="A10" t="s">
        <v>6</v>
      </c>
      <c r="B10" t="s">
        <v>112</v>
      </c>
      <c r="C10" s="22">
        <f>'Paste EG_MoEU.CSV Here'!$H28</f>
        <v>0</v>
      </c>
      <c r="D10" s="22">
        <f>'Paste EG_MoEU.CSV Here'!$H27</f>
        <v>0</v>
      </c>
      <c r="E10" s="22">
        <f>'Paste EG_MoEU.CSV Here'!$H26</f>
        <v>0</v>
      </c>
      <c r="F10" s="22">
        <f>'Paste EG_MoEU.CSV Here'!$H20</f>
        <v>107870</v>
      </c>
      <c r="G10" s="22">
        <f>'Paste EG_MoEU.CSV Here'!$H17</f>
        <v>0</v>
      </c>
      <c r="H10" s="22">
        <f>'Paste EG_MoEU.CSV Here'!$H18</f>
        <v>0</v>
      </c>
      <c r="I10" s="22">
        <f>'Paste EG_MoEU.CSV Here'!$H24</f>
        <v>0</v>
      </c>
      <c r="J10" s="22">
        <f>'Paste EG_MoEU.CSV Here'!$H23</f>
        <v>0</v>
      </c>
      <c r="K10" s="22">
        <f>'Paste EG_MoEU.CSV Here'!$H19</f>
        <v>0</v>
      </c>
      <c r="L10" s="22">
        <f>'Paste EG_MoEU.CSV Here'!$H21</f>
        <v>0</v>
      </c>
      <c r="M10" s="22">
        <f>'Paste EG_MoEU.CSV Here'!$H22</f>
        <v>0</v>
      </c>
      <c r="N10" s="22">
        <f>'Paste EG_MoEU.CSV Here'!$H25</f>
        <v>0</v>
      </c>
      <c r="O10" s="22">
        <f>'Paste EG_MoEU.CSV Here'!$H29</f>
        <v>107870</v>
      </c>
      <c r="P10" s="22">
        <f t="shared" si="0"/>
        <v>107870</v>
      </c>
    </row>
    <row r="11" spans="1:16" ht="12.75">
      <c r="A11" t="s">
        <v>7</v>
      </c>
      <c r="B11" t="s">
        <v>112</v>
      </c>
      <c r="C11" s="22">
        <f>'Paste EG_MoEU.CSV Here'!$I28</f>
        <v>0</v>
      </c>
      <c r="D11" s="22">
        <f>'Paste EG_MoEU.CSV Here'!$I27</f>
        <v>0</v>
      </c>
      <c r="E11" s="22">
        <f>'Paste EG_MoEU.CSV Here'!$I26</f>
        <v>0</v>
      </c>
      <c r="F11" s="22">
        <f>'Paste EG_MoEU.CSV Here'!$I20</f>
        <v>102378</v>
      </c>
      <c r="G11" s="22">
        <f>'Paste EG_MoEU.CSV Here'!$I17</f>
        <v>0</v>
      </c>
      <c r="H11" s="22">
        <f>'Paste EG_MoEU.CSV Here'!$I18</f>
        <v>0</v>
      </c>
      <c r="I11" s="22">
        <f>'Paste EG_MoEU.CSV Here'!$I24</f>
        <v>0</v>
      </c>
      <c r="J11" s="22">
        <f>'Paste EG_MoEU.CSV Here'!$I23</f>
        <v>0</v>
      </c>
      <c r="K11" s="22">
        <f>'Paste EG_MoEU.CSV Here'!$I19</f>
        <v>0</v>
      </c>
      <c r="L11" s="22">
        <f>'Paste EG_MoEU.CSV Here'!$I21</f>
        <v>0</v>
      </c>
      <c r="M11" s="22">
        <f>'Paste EG_MoEU.CSV Here'!$I22</f>
        <v>0</v>
      </c>
      <c r="N11" s="22">
        <f>'Paste EG_MoEU.CSV Here'!$I25</f>
        <v>0</v>
      </c>
      <c r="O11" s="22">
        <f>'Paste EG_MoEU.CSV Here'!$I29</f>
        <v>102378</v>
      </c>
      <c r="P11" s="22">
        <f t="shared" si="0"/>
        <v>102378</v>
      </c>
    </row>
    <row r="12" spans="1:16" ht="12.75">
      <c r="A12" t="s">
        <v>8</v>
      </c>
      <c r="B12" t="s">
        <v>112</v>
      </c>
      <c r="C12" s="22">
        <f>'Paste EG_MoEU.CSV Here'!$J28</f>
        <v>0</v>
      </c>
      <c r="D12" s="22">
        <f>'Paste EG_MoEU.CSV Here'!$J27</f>
        <v>0</v>
      </c>
      <c r="E12" s="22">
        <f>'Paste EG_MoEU.CSV Here'!$J26</f>
        <v>0</v>
      </c>
      <c r="F12" s="22">
        <f>'Paste EG_MoEU.CSV Here'!$J20</f>
        <v>104550</v>
      </c>
      <c r="G12" s="22">
        <f>'Paste EG_MoEU.CSV Here'!$J17</f>
        <v>0</v>
      </c>
      <c r="H12" s="22">
        <f>'Paste EG_MoEU.CSV Here'!$J18</f>
        <v>0</v>
      </c>
      <c r="I12" s="22">
        <f>'Paste EG_MoEU.CSV Here'!$J24</f>
        <v>0</v>
      </c>
      <c r="J12" s="22">
        <f>'Paste EG_MoEU.CSV Here'!$J23</f>
        <v>0</v>
      </c>
      <c r="K12" s="22">
        <f>'Paste EG_MoEU.CSV Here'!$J19</f>
        <v>0</v>
      </c>
      <c r="L12" s="22">
        <f>'Paste EG_MoEU.CSV Here'!$J21</f>
        <v>0</v>
      </c>
      <c r="M12" s="22">
        <f>'Paste EG_MoEU.CSV Here'!$J22</f>
        <v>0</v>
      </c>
      <c r="N12" s="22">
        <f>'Paste EG_MoEU.CSV Here'!$J25</f>
        <v>0</v>
      </c>
      <c r="O12" s="22">
        <f>'Paste EG_MoEU.CSV Here'!$J29</f>
        <v>104550</v>
      </c>
      <c r="P12" s="22">
        <f t="shared" si="0"/>
        <v>104550</v>
      </c>
    </row>
    <row r="13" spans="1:16" ht="12.75">
      <c r="A13" t="s">
        <v>9</v>
      </c>
      <c r="B13" t="s">
        <v>112</v>
      </c>
      <c r="C13" s="22">
        <f>'Paste EG_MoEU.CSV Here'!$K28</f>
        <v>0</v>
      </c>
      <c r="D13" s="22">
        <f>'Paste EG_MoEU.CSV Here'!$K27</f>
        <v>0</v>
      </c>
      <c r="E13" s="22">
        <f>'Paste EG_MoEU.CSV Here'!$K26</f>
        <v>0</v>
      </c>
      <c r="F13" s="22">
        <f>'Paste EG_MoEU.CSV Here'!$K20</f>
        <v>135190</v>
      </c>
      <c r="G13" s="22">
        <f>'Paste EG_MoEU.CSV Here'!$K17</f>
        <v>0</v>
      </c>
      <c r="H13" s="22">
        <f>'Paste EG_MoEU.CSV Here'!$K18</f>
        <v>0</v>
      </c>
      <c r="I13" s="22">
        <f>'Paste EG_MoEU.CSV Here'!$K24</f>
        <v>0</v>
      </c>
      <c r="J13" s="22">
        <f>'Paste EG_MoEU.CSV Here'!$K23</f>
        <v>0</v>
      </c>
      <c r="K13" s="22">
        <f>'Paste EG_MoEU.CSV Here'!$K19</f>
        <v>0</v>
      </c>
      <c r="L13" s="22">
        <f>'Paste EG_MoEU.CSV Here'!$K21</f>
        <v>0</v>
      </c>
      <c r="M13" s="22">
        <f>'Paste EG_MoEU.CSV Here'!$K22</f>
        <v>0</v>
      </c>
      <c r="N13" s="22">
        <f>'Paste EG_MoEU.CSV Here'!$K25</f>
        <v>0</v>
      </c>
      <c r="O13" s="22">
        <f>'Paste EG_MoEU.CSV Here'!$K29</f>
        <v>135190</v>
      </c>
      <c r="P13" s="22">
        <f t="shared" si="0"/>
        <v>135190</v>
      </c>
    </row>
    <row r="14" spans="1:16" ht="12.75">
      <c r="A14" t="s">
        <v>10</v>
      </c>
      <c r="B14" t="s">
        <v>112</v>
      </c>
      <c r="C14" s="22">
        <f>'Paste EG_MoEU.CSV Here'!$L28</f>
        <v>0</v>
      </c>
      <c r="D14" s="22">
        <f>'Paste EG_MoEU.CSV Here'!$L27</f>
        <v>0</v>
      </c>
      <c r="E14" s="22">
        <f>'Paste EG_MoEU.CSV Here'!$L26</f>
        <v>0</v>
      </c>
      <c r="F14" s="22">
        <f>'Paste EG_MoEU.CSV Here'!$L20</f>
        <v>174796</v>
      </c>
      <c r="G14" s="22">
        <f>'Paste EG_MoEU.CSV Here'!$L17</f>
        <v>0</v>
      </c>
      <c r="H14" s="22">
        <f>'Paste EG_MoEU.CSV Here'!$L18</f>
        <v>0</v>
      </c>
      <c r="I14" s="22">
        <f>'Paste EG_MoEU.CSV Here'!$L24</f>
        <v>0</v>
      </c>
      <c r="J14" s="22">
        <f>'Paste EG_MoEU.CSV Here'!$L23</f>
        <v>0</v>
      </c>
      <c r="K14" s="22">
        <f>'Paste EG_MoEU.CSV Here'!$L19</f>
        <v>0</v>
      </c>
      <c r="L14" s="22">
        <f>'Paste EG_MoEU.CSV Here'!$L21</f>
        <v>0</v>
      </c>
      <c r="M14" s="22">
        <f>'Paste EG_MoEU.CSV Here'!$L22</f>
        <v>0</v>
      </c>
      <c r="N14" s="22">
        <f>'Paste EG_MoEU.CSV Here'!$L25</f>
        <v>0</v>
      </c>
      <c r="O14" s="22">
        <f>'Paste EG_MoEU.CSV Here'!$L29</f>
        <v>174796</v>
      </c>
      <c r="P14" s="22">
        <f t="shared" si="0"/>
        <v>174796</v>
      </c>
    </row>
    <row r="15" spans="1:16" ht="12.75">
      <c r="A15" t="s">
        <v>11</v>
      </c>
      <c r="B15" t="s">
        <v>112</v>
      </c>
      <c r="C15" s="22">
        <f>'Paste EG_MoEU.CSV Here'!$M28</f>
        <v>0</v>
      </c>
      <c r="D15" s="22">
        <f>'Paste EG_MoEU.CSV Here'!$M27</f>
        <v>0</v>
      </c>
      <c r="E15" s="22">
        <f>'Paste EG_MoEU.CSV Here'!$M26</f>
        <v>0</v>
      </c>
      <c r="F15" s="22">
        <f>'Paste EG_MoEU.CSV Here'!$M20</f>
        <v>215961</v>
      </c>
      <c r="G15" s="22">
        <f>'Paste EG_MoEU.CSV Here'!$M17</f>
        <v>0</v>
      </c>
      <c r="H15" s="22">
        <f>'Paste EG_MoEU.CSV Here'!$M18</f>
        <v>0</v>
      </c>
      <c r="I15" s="22">
        <f>'Paste EG_MoEU.CSV Here'!$M24</f>
        <v>0</v>
      </c>
      <c r="J15" s="22">
        <f>'Paste EG_MoEU.CSV Here'!$M23</f>
        <v>0</v>
      </c>
      <c r="K15" s="22">
        <f>'Paste EG_MoEU.CSV Here'!$M19</f>
        <v>0</v>
      </c>
      <c r="L15" s="22">
        <f>'Paste EG_MoEU.CSV Here'!$M21</f>
        <v>0</v>
      </c>
      <c r="M15" s="22">
        <f>'Paste EG_MoEU.CSV Here'!$M22</f>
        <v>0</v>
      </c>
      <c r="N15" s="22">
        <f>'Paste EG_MoEU.CSV Here'!$M25</f>
        <v>0</v>
      </c>
      <c r="O15" s="22">
        <f>'Paste EG_MoEU.CSV Here'!$M29</f>
        <v>215961</v>
      </c>
      <c r="P15" s="22">
        <f t="shared" si="0"/>
        <v>215961</v>
      </c>
    </row>
    <row r="16" spans="3:16" ht="12.7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t="s">
        <v>36</v>
      </c>
      <c r="B17" t="s">
        <v>113</v>
      </c>
      <c r="C17" s="23">
        <f>'Paste EG_MoEU.CSV Here'!$B58</f>
        <v>0</v>
      </c>
      <c r="D17" s="23">
        <f>'Paste EG_MoEU.CSV Here'!$B57</f>
        <v>0</v>
      </c>
      <c r="E17" s="23">
        <f>'Paste EG_MoEU.CSV Here'!$B56</f>
        <v>0</v>
      </c>
      <c r="F17" s="23">
        <f>'Paste EG_MoEU.CSV Here'!$B50</f>
        <v>583395</v>
      </c>
      <c r="G17" s="23">
        <f>'Paste EG_MoEU.CSV Here'!$B47</f>
        <v>0</v>
      </c>
      <c r="H17" s="23">
        <f>'Paste EG_MoEU.CSV Here'!$B48</f>
        <v>0</v>
      </c>
      <c r="I17" s="23">
        <f>'Paste EG_MoEU.CSV Here'!$B54</f>
        <v>0</v>
      </c>
      <c r="J17" s="23">
        <f>'Paste EG_MoEU.CSV Here'!$B53</f>
        <v>0</v>
      </c>
      <c r="K17" s="23">
        <f>'Paste EG_MoEU.CSV Here'!$B49</f>
        <v>0</v>
      </c>
      <c r="L17" s="23">
        <f>'Paste EG_MoEU.CSV Here'!$B51</f>
        <v>0</v>
      </c>
      <c r="M17" s="23">
        <f>'Paste EG_MoEU.CSV Here'!$B52</f>
        <v>0</v>
      </c>
      <c r="N17" s="23">
        <f>'Paste EG_MoEU.CSV Here'!$B55</f>
        <v>0</v>
      </c>
      <c r="O17" s="23">
        <f>'Paste EG_MoEU.CSV Here'!$B59</f>
        <v>583395</v>
      </c>
      <c r="P17" s="23">
        <f aca="true" t="shared" si="1" ref="P17:P28">SUM(C17:N17)</f>
        <v>583395</v>
      </c>
    </row>
    <row r="18" spans="1:16" ht="12.75">
      <c r="A18" t="s">
        <v>37</v>
      </c>
      <c r="B18" t="s">
        <v>113</v>
      </c>
      <c r="C18" s="23">
        <f>'Paste EG_MoEU.CSV Here'!$C58</f>
        <v>0</v>
      </c>
      <c r="D18" s="23">
        <f>'Paste EG_MoEU.CSV Here'!$C57</f>
        <v>0</v>
      </c>
      <c r="E18" s="23">
        <f>'Paste EG_MoEU.CSV Here'!$C56</f>
        <v>0</v>
      </c>
      <c r="F18" s="23">
        <f>'Paste EG_MoEU.CSV Here'!$C50</f>
        <v>497000</v>
      </c>
      <c r="G18" s="23">
        <f>'Paste EG_MoEU.CSV Here'!$C47</f>
        <v>0</v>
      </c>
      <c r="H18" s="23">
        <f>'Paste EG_MoEU.CSV Here'!$C48</f>
        <v>0</v>
      </c>
      <c r="I18" s="23">
        <f>'Paste EG_MoEU.CSV Here'!$C54</f>
        <v>0</v>
      </c>
      <c r="J18" s="23">
        <f>'Paste EG_MoEU.CSV Here'!$C53</f>
        <v>0</v>
      </c>
      <c r="K18" s="23">
        <f>'Paste EG_MoEU.CSV Here'!$C49</f>
        <v>0</v>
      </c>
      <c r="L18" s="23">
        <f>'Paste EG_MoEU.CSV Here'!$C51</f>
        <v>0</v>
      </c>
      <c r="M18" s="23">
        <f>'Paste EG_MoEU.CSV Here'!$C52</f>
        <v>0</v>
      </c>
      <c r="N18" s="23">
        <f>'Paste EG_MoEU.CSV Here'!$C55</f>
        <v>0</v>
      </c>
      <c r="O18" s="23">
        <f>'Paste EG_MoEU.CSV Here'!$C59</f>
        <v>497000</v>
      </c>
      <c r="P18" s="23">
        <f t="shared" si="1"/>
        <v>497000</v>
      </c>
    </row>
    <row r="19" spans="1:16" ht="12.75">
      <c r="A19" t="s">
        <v>38</v>
      </c>
      <c r="B19" t="s">
        <v>113</v>
      </c>
      <c r="C19" s="23">
        <f>'Paste EG_MoEU.CSV Here'!$D58</f>
        <v>0</v>
      </c>
      <c r="D19" s="23">
        <f>'Paste EG_MoEU.CSV Here'!$D57</f>
        <v>0</v>
      </c>
      <c r="E19" s="23">
        <f>'Paste EG_MoEU.CSV Here'!$D56</f>
        <v>0</v>
      </c>
      <c r="F19" s="23">
        <f>'Paste EG_MoEU.CSV Here'!$D50</f>
        <v>499349</v>
      </c>
      <c r="G19" s="23">
        <f>'Paste EG_MoEU.CSV Here'!$D47</f>
        <v>0</v>
      </c>
      <c r="H19" s="23">
        <f>'Paste EG_MoEU.CSV Here'!$D48</f>
        <v>0</v>
      </c>
      <c r="I19" s="23">
        <f>'Paste EG_MoEU.CSV Here'!$D54</f>
        <v>0</v>
      </c>
      <c r="J19" s="23">
        <f>'Paste EG_MoEU.CSV Here'!$D53</f>
        <v>0</v>
      </c>
      <c r="K19" s="23">
        <f>'Paste EG_MoEU.CSV Here'!$D49</f>
        <v>0</v>
      </c>
      <c r="L19" s="23">
        <f>'Paste EG_MoEU.CSV Here'!$D51</f>
        <v>0</v>
      </c>
      <c r="M19" s="23">
        <f>'Paste EG_MoEU.CSV Here'!$D52</f>
        <v>0</v>
      </c>
      <c r="N19" s="23">
        <f>'Paste EG_MoEU.CSV Here'!$D55</f>
        <v>0</v>
      </c>
      <c r="O19" s="23">
        <f>'Paste EG_MoEU.CSV Here'!$D59</f>
        <v>499349</v>
      </c>
      <c r="P19" s="23">
        <f t="shared" si="1"/>
        <v>499349</v>
      </c>
    </row>
    <row r="20" spans="1:16" ht="12.75">
      <c r="A20" t="s">
        <v>39</v>
      </c>
      <c r="B20" t="s">
        <v>113</v>
      </c>
      <c r="C20" s="23">
        <f>'Paste EG_MoEU.CSV Here'!$E58</f>
        <v>0</v>
      </c>
      <c r="D20" s="23">
        <f>'Paste EG_MoEU.CSV Here'!$E57</f>
        <v>0</v>
      </c>
      <c r="E20" s="23">
        <f>'Paste EG_MoEU.CSV Here'!$E56</f>
        <v>0</v>
      </c>
      <c r="F20" s="23">
        <f>'Paste EG_MoEU.CSV Here'!$E50</f>
        <v>450868</v>
      </c>
      <c r="G20" s="23">
        <f>'Paste EG_MoEU.CSV Here'!$E47</f>
        <v>0</v>
      </c>
      <c r="H20" s="23">
        <f>'Paste EG_MoEU.CSV Here'!$E48</f>
        <v>0</v>
      </c>
      <c r="I20" s="23">
        <f>'Paste EG_MoEU.CSV Here'!$E54</f>
        <v>0</v>
      </c>
      <c r="J20" s="23">
        <f>'Paste EG_MoEU.CSV Here'!$E53</f>
        <v>0</v>
      </c>
      <c r="K20" s="23">
        <f>'Paste EG_MoEU.CSV Here'!$E49</f>
        <v>0</v>
      </c>
      <c r="L20" s="23">
        <f>'Paste EG_MoEU.CSV Here'!$E51</f>
        <v>0</v>
      </c>
      <c r="M20" s="23">
        <f>'Paste EG_MoEU.CSV Here'!$E52</f>
        <v>0</v>
      </c>
      <c r="N20" s="23">
        <f>'Paste EG_MoEU.CSV Here'!$E55</f>
        <v>0</v>
      </c>
      <c r="O20" s="23">
        <f>'Paste EG_MoEU.CSV Here'!$E59</f>
        <v>450868</v>
      </c>
      <c r="P20" s="23">
        <f t="shared" si="1"/>
        <v>450868</v>
      </c>
    </row>
    <row r="21" spans="1:16" ht="12.75">
      <c r="A21" t="s">
        <v>40</v>
      </c>
      <c r="B21" t="s">
        <v>113</v>
      </c>
      <c r="C21" s="23">
        <f>'Paste EG_MoEU.CSV Here'!$F58</f>
        <v>0</v>
      </c>
      <c r="D21" s="23">
        <f>'Paste EG_MoEU.CSV Here'!$F57</f>
        <v>0</v>
      </c>
      <c r="E21" s="23">
        <f>'Paste EG_MoEU.CSV Here'!$F56</f>
        <v>0</v>
      </c>
      <c r="F21" s="23">
        <f>'Paste EG_MoEU.CSV Here'!$F50</f>
        <v>416152</v>
      </c>
      <c r="G21" s="23">
        <f>'Paste EG_MoEU.CSV Here'!$F47</f>
        <v>0</v>
      </c>
      <c r="H21" s="23">
        <f>'Paste EG_MoEU.CSV Here'!$F48</f>
        <v>0</v>
      </c>
      <c r="I21" s="23">
        <f>'Paste EG_MoEU.CSV Here'!$F54</f>
        <v>0</v>
      </c>
      <c r="J21" s="23">
        <f>'Paste EG_MoEU.CSV Here'!$F53</f>
        <v>0</v>
      </c>
      <c r="K21" s="23">
        <f>'Paste EG_MoEU.CSV Here'!$F49</f>
        <v>0</v>
      </c>
      <c r="L21" s="23">
        <f>'Paste EG_MoEU.CSV Here'!$F51</f>
        <v>0</v>
      </c>
      <c r="M21" s="23">
        <f>'Paste EG_MoEU.CSV Here'!$F52</f>
        <v>0</v>
      </c>
      <c r="N21" s="23">
        <f>'Paste EG_MoEU.CSV Here'!$F55</f>
        <v>0</v>
      </c>
      <c r="O21" s="23">
        <f>'Paste EG_MoEU.CSV Here'!$F59</f>
        <v>416152</v>
      </c>
      <c r="P21" s="23">
        <f t="shared" si="1"/>
        <v>416152</v>
      </c>
    </row>
    <row r="22" spans="1:16" ht="12.75">
      <c r="A22" t="s">
        <v>41</v>
      </c>
      <c r="B22" t="s">
        <v>113</v>
      </c>
      <c r="C22" s="23">
        <f>'Paste EG_MoEU.CSV Here'!$G58</f>
        <v>0</v>
      </c>
      <c r="D22" s="23">
        <f>'Paste EG_MoEU.CSV Here'!$G57</f>
        <v>0</v>
      </c>
      <c r="E22" s="23">
        <f>'Paste EG_MoEU.CSV Here'!$G56</f>
        <v>0</v>
      </c>
      <c r="F22" s="23">
        <f>'Paste EG_MoEU.CSV Here'!$G50</f>
        <v>369776</v>
      </c>
      <c r="G22" s="23">
        <f>'Paste EG_MoEU.CSV Here'!$G47</f>
        <v>0</v>
      </c>
      <c r="H22" s="23">
        <f>'Paste EG_MoEU.CSV Here'!$G48</f>
        <v>0</v>
      </c>
      <c r="I22" s="23">
        <f>'Paste EG_MoEU.CSV Here'!$G54</f>
        <v>0</v>
      </c>
      <c r="J22" s="23">
        <f>'Paste EG_MoEU.CSV Here'!$G53</f>
        <v>0</v>
      </c>
      <c r="K22" s="23">
        <f>'Paste EG_MoEU.CSV Here'!$G49</f>
        <v>0</v>
      </c>
      <c r="L22" s="23">
        <f>'Paste EG_MoEU.CSV Here'!$G51</f>
        <v>0</v>
      </c>
      <c r="M22" s="23">
        <f>'Paste EG_MoEU.CSV Here'!$G52</f>
        <v>0</v>
      </c>
      <c r="N22" s="23">
        <f>'Paste EG_MoEU.CSV Here'!$G55</f>
        <v>0</v>
      </c>
      <c r="O22" s="23">
        <f>'Paste EG_MoEU.CSV Here'!$G59</f>
        <v>369776</v>
      </c>
      <c r="P22" s="23">
        <f t="shared" si="1"/>
        <v>369776</v>
      </c>
    </row>
    <row r="23" spans="1:16" ht="12.75">
      <c r="A23" t="s">
        <v>42</v>
      </c>
      <c r="B23" t="s">
        <v>113</v>
      </c>
      <c r="C23" s="23">
        <f>'Paste EG_MoEU.CSV Here'!$H58</f>
        <v>0</v>
      </c>
      <c r="D23" s="23">
        <f>'Paste EG_MoEU.CSV Here'!$H57</f>
        <v>0</v>
      </c>
      <c r="E23" s="23">
        <f>'Paste EG_MoEU.CSV Here'!$H56</f>
        <v>0</v>
      </c>
      <c r="F23" s="23">
        <f>'Paste EG_MoEU.CSV Here'!$H50</f>
        <v>361034</v>
      </c>
      <c r="G23" s="23">
        <f>'Paste EG_MoEU.CSV Here'!$H47</f>
        <v>0</v>
      </c>
      <c r="H23" s="23">
        <f>'Paste EG_MoEU.CSV Here'!$H48</f>
        <v>0</v>
      </c>
      <c r="I23" s="23">
        <f>'Paste EG_MoEU.CSV Here'!$H54</f>
        <v>0</v>
      </c>
      <c r="J23" s="23">
        <f>'Paste EG_MoEU.CSV Here'!$H53</f>
        <v>0</v>
      </c>
      <c r="K23" s="23">
        <f>'Paste EG_MoEU.CSV Here'!$H49</f>
        <v>0</v>
      </c>
      <c r="L23" s="23">
        <f>'Paste EG_MoEU.CSV Here'!$H51</f>
        <v>0</v>
      </c>
      <c r="M23" s="23">
        <f>'Paste EG_MoEU.CSV Here'!$H52</f>
        <v>0</v>
      </c>
      <c r="N23" s="23">
        <f>'Paste EG_MoEU.CSV Here'!$H55</f>
        <v>0</v>
      </c>
      <c r="O23" s="23">
        <f>'Paste EG_MoEU.CSV Here'!$H59</f>
        <v>361034</v>
      </c>
      <c r="P23" s="23">
        <f t="shared" si="1"/>
        <v>361034</v>
      </c>
    </row>
    <row r="24" spans="1:16" ht="12.75">
      <c r="A24" t="s">
        <v>43</v>
      </c>
      <c r="B24" t="s">
        <v>113</v>
      </c>
      <c r="C24" s="23">
        <f>'Paste EG_MoEU.CSV Here'!$I58</f>
        <v>0</v>
      </c>
      <c r="D24" s="23">
        <f>'Paste EG_MoEU.CSV Here'!$I57</f>
        <v>0</v>
      </c>
      <c r="E24" s="23">
        <f>'Paste EG_MoEU.CSV Here'!$I56</f>
        <v>0</v>
      </c>
      <c r="F24" s="23">
        <f>'Paste EG_MoEU.CSV Here'!$I50</f>
        <v>334847</v>
      </c>
      <c r="G24" s="23">
        <f>'Paste EG_MoEU.CSV Here'!$I47</f>
        <v>0</v>
      </c>
      <c r="H24" s="23">
        <f>'Paste EG_MoEU.CSV Here'!$I48</f>
        <v>0</v>
      </c>
      <c r="I24" s="23">
        <f>'Paste EG_MoEU.CSV Here'!$I54</f>
        <v>0</v>
      </c>
      <c r="J24" s="23">
        <f>'Paste EG_MoEU.CSV Here'!$I53</f>
        <v>0</v>
      </c>
      <c r="K24" s="23">
        <f>'Paste EG_MoEU.CSV Here'!$I49</f>
        <v>0</v>
      </c>
      <c r="L24" s="23">
        <f>'Paste EG_MoEU.CSV Here'!$I51</f>
        <v>0</v>
      </c>
      <c r="M24" s="23">
        <f>'Paste EG_MoEU.CSV Here'!$I52</f>
        <v>0</v>
      </c>
      <c r="N24" s="23">
        <f>'Paste EG_MoEU.CSV Here'!$I55</f>
        <v>0</v>
      </c>
      <c r="O24" s="23">
        <f>'Paste EG_MoEU.CSV Here'!$I59</f>
        <v>334847</v>
      </c>
      <c r="P24" s="23">
        <f t="shared" si="1"/>
        <v>334847</v>
      </c>
    </row>
    <row r="25" spans="1:16" ht="12.75">
      <c r="A25" t="s">
        <v>44</v>
      </c>
      <c r="B25" t="s">
        <v>113</v>
      </c>
      <c r="C25" s="23">
        <f>'Paste EG_MoEU.CSV Here'!$J58</f>
        <v>0</v>
      </c>
      <c r="D25" s="23">
        <f>'Paste EG_MoEU.CSV Here'!$J57</f>
        <v>0</v>
      </c>
      <c r="E25" s="23">
        <f>'Paste EG_MoEU.CSV Here'!$J56</f>
        <v>0</v>
      </c>
      <c r="F25" s="23">
        <f>'Paste EG_MoEU.CSV Here'!$J50</f>
        <v>366266</v>
      </c>
      <c r="G25" s="23">
        <f>'Paste EG_MoEU.CSV Here'!$J47</f>
        <v>0</v>
      </c>
      <c r="H25" s="23">
        <f>'Paste EG_MoEU.CSV Here'!$J48</f>
        <v>0</v>
      </c>
      <c r="I25" s="23">
        <f>'Paste EG_MoEU.CSV Here'!$J54</f>
        <v>0</v>
      </c>
      <c r="J25" s="23">
        <f>'Paste EG_MoEU.CSV Here'!$J53</f>
        <v>0</v>
      </c>
      <c r="K25" s="23">
        <f>'Paste EG_MoEU.CSV Here'!$J49</f>
        <v>0</v>
      </c>
      <c r="L25" s="23">
        <f>'Paste EG_MoEU.CSV Here'!$J51</f>
        <v>0</v>
      </c>
      <c r="M25" s="23">
        <f>'Paste EG_MoEU.CSV Here'!$J52</f>
        <v>0</v>
      </c>
      <c r="N25" s="23">
        <f>'Paste EG_MoEU.CSV Here'!$J55</f>
        <v>0</v>
      </c>
      <c r="O25" s="23">
        <f>'Paste EG_MoEU.CSV Here'!$J59</f>
        <v>366266</v>
      </c>
      <c r="P25" s="23">
        <f t="shared" si="1"/>
        <v>366266</v>
      </c>
    </row>
    <row r="26" spans="1:16" ht="12.75">
      <c r="A26" t="s">
        <v>45</v>
      </c>
      <c r="B26" t="s">
        <v>113</v>
      </c>
      <c r="C26" s="23">
        <f>'Paste EG_MoEU.CSV Here'!$K58</f>
        <v>0</v>
      </c>
      <c r="D26" s="23">
        <f>'Paste EG_MoEU.CSV Here'!$K57</f>
        <v>0</v>
      </c>
      <c r="E26" s="23">
        <f>'Paste EG_MoEU.CSV Here'!$K56</f>
        <v>0</v>
      </c>
      <c r="F26" s="23">
        <f>'Paste EG_MoEU.CSV Here'!$K50</f>
        <v>438339</v>
      </c>
      <c r="G26" s="23">
        <f>'Paste EG_MoEU.CSV Here'!$K47</f>
        <v>0</v>
      </c>
      <c r="H26" s="23">
        <f>'Paste EG_MoEU.CSV Here'!$K48</f>
        <v>0</v>
      </c>
      <c r="I26" s="23">
        <f>'Paste EG_MoEU.CSV Here'!$K54</f>
        <v>0</v>
      </c>
      <c r="J26" s="23">
        <f>'Paste EG_MoEU.CSV Here'!$K53</f>
        <v>0</v>
      </c>
      <c r="K26" s="23">
        <f>'Paste EG_MoEU.CSV Here'!$K49</f>
        <v>0</v>
      </c>
      <c r="L26" s="23">
        <f>'Paste EG_MoEU.CSV Here'!$K51</f>
        <v>0</v>
      </c>
      <c r="M26" s="23">
        <f>'Paste EG_MoEU.CSV Here'!$K52</f>
        <v>0</v>
      </c>
      <c r="N26" s="23">
        <f>'Paste EG_MoEU.CSV Here'!$K55</f>
        <v>0</v>
      </c>
      <c r="O26" s="23">
        <f>'Paste EG_MoEU.CSV Here'!$K59</f>
        <v>438339</v>
      </c>
      <c r="P26" s="23">
        <f t="shared" si="1"/>
        <v>438339</v>
      </c>
    </row>
    <row r="27" spans="1:16" ht="12.75">
      <c r="A27" t="s">
        <v>46</v>
      </c>
      <c r="B27" t="s">
        <v>113</v>
      </c>
      <c r="C27" s="23">
        <f>'Paste EG_MoEU.CSV Here'!$L58</f>
        <v>0</v>
      </c>
      <c r="D27" s="23">
        <f>'Paste EG_MoEU.CSV Here'!$L57</f>
        <v>0</v>
      </c>
      <c r="E27" s="23">
        <f>'Paste EG_MoEU.CSV Here'!$L56</f>
        <v>0</v>
      </c>
      <c r="F27" s="23">
        <f>'Paste EG_MoEU.CSV Here'!$L50</f>
        <v>500540</v>
      </c>
      <c r="G27" s="23">
        <f>'Paste EG_MoEU.CSV Here'!$L47</f>
        <v>0</v>
      </c>
      <c r="H27" s="23">
        <f>'Paste EG_MoEU.CSV Here'!$L48</f>
        <v>0</v>
      </c>
      <c r="I27" s="23">
        <f>'Paste EG_MoEU.CSV Here'!$L54</f>
        <v>0</v>
      </c>
      <c r="J27" s="23">
        <f>'Paste EG_MoEU.CSV Here'!$L53</f>
        <v>0</v>
      </c>
      <c r="K27" s="23">
        <f>'Paste EG_MoEU.CSV Here'!$L49</f>
        <v>0</v>
      </c>
      <c r="L27" s="23">
        <f>'Paste EG_MoEU.CSV Here'!$L51</f>
        <v>0</v>
      </c>
      <c r="M27" s="23">
        <f>'Paste EG_MoEU.CSV Here'!$L52</f>
        <v>0</v>
      </c>
      <c r="N27" s="23">
        <f>'Paste EG_MoEU.CSV Here'!$L55</f>
        <v>0</v>
      </c>
      <c r="O27" s="23">
        <f>'Paste EG_MoEU.CSV Here'!$L59</f>
        <v>500540</v>
      </c>
      <c r="P27" s="23">
        <f t="shared" si="1"/>
        <v>500540</v>
      </c>
    </row>
    <row r="28" spans="1:16" ht="12.75">
      <c r="A28" t="s">
        <v>47</v>
      </c>
      <c r="B28" t="s">
        <v>113</v>
      </c>
      <c r="C28" s="23">
        <f>'Paste EG_MoEU.CSV Here'!$M58</f>
        <v>0</v>
      </c>
      <c r="D28" s="23">
        <f>'Paste EG_MoEU.CSV Here'!$M57</f>
        <v>0</v>
      </c>
      <c r="E28" s="23">
        <f>'Paste EG_MoEU.CSV Here'!$M56</f>
        <v>0</v>
      </c>
      <c r="F28" s="23">
        <f>'Paste EG_MoEU.CSV Here'!$M50</f>
        <v>558512</v>
      </c>
      <c r="G28" s="23">
        <f>'Paste EG_MoEU.CSV Here'!$M47</f>
        <v>0</v>
      </c>
      <c r="H28" s="23">
        <f>'Paste EG_MoEU.CSV Here'!$M48</f>
        <v>0</v>
      </c>
      <c r="I28" s="23">
        <f>'Paste EG_MoEU.CSV Here'!$M54</f>
        <v>0</v>
      </c>
      <c r="J28" s="23">
        <f>'Paste EG_MoEU.CSV Here'!$M53</f>
        <v>0</v>
      </c>
      <c r="K28" s="23">
        <f>'Paste EG_MoEU.CSV Here'!$M49</f>
        <v>0</v>
      </c>
      <c r="L28" s="23">
        <f>'Paste EG_MoEU.CSV Here'!$M51</f>
        <v>0</v>
      </c>
      <c r="M28" s="23">
        <f>'Paste EG_MoEU.CSV Here'!$M52</f>
        <v>0</v>
      </c>
      <c r="N28" s="23">
        <f>'Paste EG_MoEU.CSV Here'!$M55</f>
        <v>0</v>
      </c>
      <c r="O28" s="23">
        <f>'Paste EG_MoEU.CSV Here'!$M59</f>
        <v>558512</v>
      </c>
      <c r="P28" s="23">
        <f t="shared" si="1"/>
        <v>558512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421875" style="1" bestFit="1" customWidth="1"/>
    <col min="3" max="11" width="9.140625" style="1" customWidth="1"/>
    <col min="12" max="12" width="10.140625" style="1" customWidth="1"/>
    <col min="13" max="16" width="9.140625" style="1" customWidth="1"/>
    <col min="19" max="19" width="8.8515625" style="1" customWidth="1"/>
  </cols>
  <sheetData>
    <row r="2" spans="2:16" ht="12.75">
      <c r="B2" s="8" t="s">
        <v>72</v>
      </c>
      <c r="C2" s="9">
        <f>Graphs!O9</f>
        <v>1</v>
      </c>
      <c r="D2" s="9">
        <f>Graphs!O10</f>
        <v>1</v>
      </c>
      <c r="E2" s="9">
        <f>Graphs!O11</f>
        <v>1</v>
      </c>
      <c r="F2" s="9">
        <f>Graphs!O12</f>
        <v>1</v>
      </c>
      <c r="G2" s="9">
        <f>Graphs!O13</f>
        <v>1</v>
      </c>
      <c r="H2" s="9">
        <f>Graphs!O14</f>
        <v>1</v>
      </c>
      <c r="I2" s="9">
        <f>Graphs!O15</f>
        <v>1</v>
      </c>
      <c r="J2" s="9">
        <f>Graphs!O16</f>
        <v>1</v>
      </c>
      <c r="K2" s="9">
        <f>Graphs!O17</f>
        <v>1</v>
      </c>
      <c r="L2" s="9">
        <f>Graphs!O18</f>
        <v>1</v>
      </c>
      <c r="M2" s="9">
        <f>Graphs!O19</f>
        <v>1</v>
      </c>
      <c r="N2" s="9">
        <f>Graphs!O20</f>
        <v>1</v>
      </c>
      <c r="O2" s="9">
        <v>1</v>
      </c>
      <c r="P2" s="10" t="s">
        <v>76</v>
      </c>
    </row>
    <row r="3" spans="3:14" ht="12.7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9" s="5" customFormat="1" ht="12.75">
      <c r="A4" s="4"/>
      <c r="B4" s="4"/>
      <c r="C4" s="4" t="s">
        <v>50</v>
      </c>
      <c r="D4" s="4" t="s">
        <v>49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122</v>
      </c>
      <c r="M4" s="4" t="s">
        <v>59</v>
      </c>
      <c r="N4" s="4" t="s">
        <v>60</v>
      </c>
      <c r="O4" s="4" t="s">
        <v>33</v>
      </c>
      <c r="P4" s="4" t="s">
        <v>48</v>
      </c>
      <c r="S4" s="4" t="s">
        <v>73</v>
      </c>
    </row>
    <row r="5" spans="1:19" ht="12.75">
      <c r="A5" s="1" t="s">
        <v>0</v>
      </c>
      <c r="B5" s="1" t="s">
        <v>61</v>
      </c>
      <c r="C5" s="17">
        <f>C$2*'Reformated Elec EG_MoEU Data'!C4/$S5</f>
        <v>676.1612903225806</v>
      </c>
      <c r="D5" s="17">
        <f>D$2*'Reformated Elec EG_MoEU Data'!D4/$S5</f>
        <v>0</v>
      </c>
      <c r="E5" s="17">
        <f>E$2*'Reformated Elec EG_MoEU Data'!E4/$S5</f>
        <v>1524.9032258064517</v>
      </c>
      <c r="F5" s="17">
        <f>F$2*'Reformated Elec EG_MoEU Data'!F4/$S5</f>
        <v>0</v>
      </c>
      <c r="G5" s="17">
        <f>G$2*'Reformated Elec EG_MoEU Data'!G4/$S5</f>
        <v>1063.8387096774193</v>
      </c>
      <c r="H5" s="17">
        <f>H$2*'Reformated Elec EG_MoEU Data'!H4/$S5</f>
        <v>73.16129032258064</v>
      </c>
      <c r="I5" s="17">
        <f>I$2*'Reformated Elec EG_MoEU Data'!I4/$S5</f>
        <v>393.258064516129</v>
      </c>
      <c r="J5" s="17">
        <f>J$2*'Reformated Elec EG_MoEU Data'!J4/$S5</f>
        <v>314.93548387096774</v>
      </c>
      <c r="K5" s="17">
        <f>K$2*'Reformated Elec EG_MoEU Data'!K4/$S5</f>
        <v>0</v>
      </c>
      <c r="L5" s="17">
        <f>L$2*'Reformated Elec EG_MoEU Data'!L4/$S5</f>
        <v>197</v>
      </c>
      <c r="M5" s="17">
        <f>M$2*'Reformated Elec EG_MoEU Data'!M4/$S5</f>
        <v>45.225806451612904</v>
      </c>
      <c r="N5" s="17">
        <f>N$2*'Reformated Elec EG_MoEU Data'!N4/$S5</f>
        <v>638.0645161290323</v>
      </c>
      <c r="O5" s="17">
        <f>O$2*'Reformated Elec EG_MoEU Data'!O4/$S5</f>
        <v>4926.548387096775</v>
      </c>
      <c r="P5" s="17">
        <f aca="true" t="shared" si="0" ref="P5:P16">SUM(C5:N5)</f>
        <v>4926.548387096774</v>
      </c>
      <c r="S5" s="31">
        <f>Graphs!R9</f>
        <v>31</v>
      </c>
    </row>
    <row r="6" spans="1:19" ht="12.75">
      <c r="A6" s="1" t="s">
        <v>1</v>
      </c>
      <c r="B6" s="1" t="s">
        <v>61</v>
      </c>
      <c r="C6" s="17">
        <f>C$2*'Reformated Elec EG_MoEU Data'!C5/$S6</f>
        <v>693.9642857142857</v>
      </c>
      <c r="D6" s="17">
        <f>D$2*'Reformated Elec EG_MoEU Data'!D5/$S6</f>
        <v>0</v>
      </c>
      <c r="E6" s="17">
        <f>E$2*'Reformated Elec EG_MoEU Data'!E5/$S6</f>
        <v>1560.1785714285713</v>
      </c>
      <c r="F6" s="17">
        <f>F$2*'Reformated Elec EG_MoEU Data'!F5/$S6</f>
        <v>0</v>
      </c>
      <c r="G6" s="17">
        <f>G$2*'Reformated Elec EG_MoEU Data'!G5/$S6</f>
        <v>1119.5357142857142</v>
      </c>
      <c r="H6" s="17">
        <f>H$2*'Reformated Elec EG_MoEU Data'!H5/$S6</f>
        <v>82.71428571428571</v>
      </c>
      <c r="I6" s="17">
        <f>I$2*'Reformated Elec EG_MoEU Data'!I5/$S6</f>
        <v>393.25</v>
      </c>
      <c r="J6" s="17">
        <f>J$2*'Reformated Elec EG_MoEU Data'!J5/$S6</f>
        <v>327.5</v>
      </c>
      <c r="K6" s="17">
        <f>K$2*'Reformated Elec EG_MoEU Data'!K5/$S6</f>
        <v>0</v>
      </c>
      <c r="L6" s="17">
        <f>L$2*'Reformated Elec EG_MoEU Data'!L5/$S6</f>
        <v>175</v>
      </c>
      <c r="M6" s="17">
        <f>M$2*'Reformated Elec EG_MoEU Data'!M5/$S6</f>
        <v>47.857142857142854</v>
      </c>
      <c r="N6" s="17">
        <f>N$2*'Reformated Elec EG_MoEU Data'!N5/$S6</f>
        <v>638.0714285714286</v>
      </c>
      <c r="O6" s="17">
        <f>O$2*'Reformated Elec EG_MoEU Data'!O5/$S6</f>
        <v>5038.071428571428</v>
      </c>
      <c r="P6" s="17">
        <f t="shared" si="0"/>
        <v>5038.071428571428</v>
      </c>
      <c r="S6" s="31">
        <f>Graphs!R10</f>
        <v>28</v>
      </c>
    </row>
    <row r="7" spans="1:19" ht="12.75">
      <c r="A7" s="1" t="s">
        <v>2</v>
      </c>
      <c r="B7" s="1" t="s">
        <v>61</v>
      </c>
      <c r="C7" s="17">
        <f>C$2*'Reformated Elec EG_MoEU Data'!C6/$S7</f>
        <v>710.5806451612904</v>
      </c>
      <c r="D7" s="17">
        <f>D$2*'Reformated Elec EG_MoEU Data'!D6/$S7</f>
        <v>0</v>
      </c>
      <c r="E7" s="17">
        <f>E$2*'Reformated Elec EG_MoEU Data'!E6/$S7</f>
        <v>1593.3870967741937</v>
      </c>
      <c r="F7" s="17">
        <f>F$2*'Reformated Elec EG_MoEU Data'!F6/$S7</f>
        <v>0</v>
      </c>
      <c r="G7" s="17">
        <f>G$2*'Reformated Elec EG_MoEU Data'!G6/$S7</f>
        <v>1122.9032258064517</v>
      </c>
      <c r="H7" s="17">
        <f>H$2*'Reformated Elec EG_MoEU Data'!H6/$S7</f>
        <v>81.58064516129032</v>
      </c>
      <c r="I7" s="17">
        <f>I$2*'Reformated Elec EG_MoEU Data'!I6/$S7</f>
        <v>393.4516129032258</v>
      </c>
      <c r="J7" s="17">
        <f>J$2*'Reformated Elec EG_MoEU Data'!J6/$S7</f>
        <v>332.741935483871</v>
      </c>
      <c r="K7" s="17">
        <f>K$2*'Reformated Elec EG_MoEU Data'!K6/$S7</f>
        <v>0</v>
      </c>
      <c r="L7" s="17">
        <f>L$2*'Reformated Elec EG_MoEU Data'!L6/$S7</f>
        <v>175</v>
      </c>
      <c r="M7" s="17">
        <f>M$2*'Reformated Elec EG_MoEU Data'!M6/$S7</f>
        <v>49.83870967741935</v>
      </c>
      <c r="N7" s="17">
        <f>N$2*'Reformated Elec EG_MoEU Data'!N6/$S7</f>
        <v>638.0645161290323</v>
      </c>
      <c r="O7" s="17">
        <f>O$2*'Reformated Elec EG_MoEU Data'!O6/$S7</f>
        <v>5097.580645161291</v>
      </c>
      <c r="P7" s="17">
        <f t="shared" si="0"/>
        <v>5097.548387096775</v>
      </c>
      <c r="S7" s="31">
        <f>Graphs!R11</f>
        <v>31</v>
      </c>
    </row>
    <row r="8" spans="1:19" ht="12.75">
      <c r="A8" s="1" t="s">
        <v>3</v>
      </c>
      <c r="B8" s="1" t="s">
        <v>61</v>
      </c>
      <c r="C8" s="17">
        <f>C$2*'Reformated Elec EG_MoEU Data'!C7/$S8</f>
        <v>723.1333333333333</v>
      </c>
      <c r="D8" s="17">
        <f>D$2*'Reformated Elec EG_MoEU Data'!D7/$S8</f>
        <v>0</v>
      </c>
      <c r="E8" s="17">
        <f>E$2*'Reformated Elec EG_MoEU Data'!E7/$S8</f>
        <v>1617.9666666666667</v>
      </c>
      <c r="F8" s="17">
        <f>F$2*'Reformated Elec EG_MoEU Data'!F7/$S8</f>
        <v>0</v>
      </c>
      <c r="G8" s="17">
        <f>G$2*'Reformated Elec EG_MoEU Data'!G7/$S8</f>
        <v>1149.7</v>
      </c>
      <c r="H8" s="17">
        <f>H$2*'Reformated Elec EG_MoEU Data'!H7/$S8</f>
        <v>85.66666666666667</v>
      </c>
      <c r="I8" s="17">
        <f>I$2*'Reformated Elec EG_MoEU Data'!I7/$S8</f>
        <v>393.26666666666665</v>
      </c>
      <c r="J8" s="17">
        <f>J$2*'Reformated Elec EG_MoEU Data'!J7/$S8</f>
        <v>338.6</v>
      </c>
      <c r="K8" s="17">
        <f>K$2*'Reformated Elec EG_MoEU Data'!K7/$S8</f>
        <v>0</v>
      </c>
      <c r="L8" s="17">
        <f>L$2*'Reformated Elec EG_MoEU Data'!L7/$S8</f>
        <v>175</v>
      </c>
      <c r="M8" s="17">
        <f>M$2*'Reformated Elec EG_MoEU Data'!M7/$S8</f>
        <v>51</v>
      </c>
      <c r="N8" s="17">
        <f>N$2*'Reformated Elec EG_MoEU Data'!N7/$S8</f>
        <v>638.0666666666667</v>
      </c>
      <c r="O8" s="17">
        <f>O$2*'Reformated Elec EG_MoEU Data'!O7/$S8</f>
        <v>5172.4</v>
      </c>
      <c r="P8" s="17">
        <f t="shared" si="0"/>
        <v>5172.400000000001</v>
      </c>
      <c r="S8" s="31">
        <f>Graphs!R12</f>
        <v>30</v>
      </c>
    </row>
    <row r="9" spans="1:19" ht="12.75">
      <c r="A9" s="1" t="s">
        <v>4</v>
      </c>
      <c r="B9" s="1" t="s">
        <v>61</v>
      </c>
      <c r="C9" s="17">
        <f>C$2*'Reformated Elec EG_MoEU Data'!C8/$S9</f>
        <v>676.1612903225806</v>
      </c>
      <c r="D9" s="17">
        <f>D$2*'Reformated Elec EG_MoEU Data'!D8/$S9</f>
        <v>0</v>
      </c>
      <c r="E9" s="17">
        <f>E$2*'Reformated Elec EG_MoEU Data'!E8/$S9</f>
        <v>1524.9032258064517</v>
      </c>
      <c r="F9" s="17">
        <f>F$2*'Reformated Elec EG_MoEU Data'!F8/$S9</f>
        <v>0</v>
      </c>
      <c r="G9" s="17">
        <f>G$2*'Reformated Elec EG_MoEU Data'!G8/$S9</f>
        <v>1181.6774193548388</v>
      </c>
      <c r="H9" s="17">
        <f>H$2*'Reformated Elec EG_MoEU Data'!H8/$S9</f>
        <v>103.09677419354838</v>
      </c>
      <c r="I9" s="17">
        <f>I$2*'Reformated Elec EG_MoEU Data'!I8/$S9</f>
        <v>393.4516129032258</v>
      </c>
      <c r="J9" s="17">
        <f>J$2*'Reformated Elec EG_MoEU Data'!J8/$S9</f>
        <v>331.2258064516129</v>
      </c>
      <c r="K9" s="17">
        <f>K$2*'Reformated Elec EG_MoEU Data'!K8/$S9</f>
        <v>0</v>
      </c>
      <c r="L9" s="17">
        <f>L$2*'Reformated Elec EG_MoEU Data'!L8/$S9</f>
        <v>141</v>
      </c>
      <c r="M9" s="17">
        <f>M$2*'Reformated Elec EG_MoEU Data'!M8/$S9</f>
        <v>44.483870967741936</v>
      </c>
      <c r="N9" s="17">
        <f>N$2*'Reformated Elec EG_MoEU Data'!N8/$S9</f>
        <v>638.0645161290323</v>
      </c>
      <c r="O9" s="17">
        <f>O$2*'Reformated Elec EG_MoEU Data'!O8/$S9</f>
        <v>5034.064516129032</v>
      </c>
      <c r="P9" s="17">
        <f t="shared" si="0"/>
        <v>5034.064516129032</v>
      </c>
      <c r="S9" s="31">
        <f>Graphs!R13</f>
        <v>31</v>
      </c>
    </row>
    <row r="10" spans="1:19" ht="12.75">
      <c r="A10" s="1" t="s">
        <v>5</v>
      </c>
      <c r="B10" s="1" t="s">
        <v>61</v>
      </c>
      <c r="C10" s="17">
        <f>C$2*'Reformated Elec EG_MoEU Data'!C9/$S10</f>
        <v>723.1333333333333</v>
      </c>
      <c r="D10" s="17">
        <f>D$2*'Reformated Elec EG_MoEU Data'!D9/$S10</f>
        <v>0</v>
      </c>
      <c r="E10" s="17">
        <f>E$2*'Reformated Elec EG_MoEU Data'!E9/$S10</f>
        <v>1617.9666666666667</v>
      </c>
      <c r="F10" s="17">
        <f>F$2*'Reformated Elec EG_MoEU Data'!F9/$S10</f>
        <v>0</v>
      </c>
      <c r="G10" s="17">
        <f>G$2*'Reformated Elec EG_MoEU Data'!G9/$S10</f>
        <v>1362</v>
      </c>
      <c r="H10" s="17">
        <f>H$2*'Reformated Elec EG_MoEU Data'!H9/$S10</f>
        <v>141.06666666666666</v>
      </c>
      <c r="I10" s="17">
        <f>I$2*'Reformated Elec EG_MoEU Data'!I9/$S10</f>
        <v>397.1666666666667</v>
      </c>
      <c r="J10" s="17">
        <f>J$2*'Reformated Elec EG_MoEU Data'!J9/$S10</f>
        <v>359.4</v>
      </c>
      <c r="K10" s="17">
        <f>K$2*'Reformated Elec EG_MoEU Data'!K9/$S10</f>
        <v>0</v>
      </c>
      <c r="L10" s="17">
        <f>L$2*'Reformated Elec EG_MoEU Data'!L9/$S10</f>
        <v>141</v>
      </c>
      <c r="M10" s="17">
        <f>M$2*'Reformated Elec EG_MoEU Data'!M9/$S10</f>
        <v>48.56666666666667</v>
      </c>
      <c r="N10" s="17">
        <f>N$2*'Reformated Elec EG_MoEU Data'!N9/$S10</f>
        <v>638.0666666666667</v>
      </c>
      <c r="O10" s="17">
        <f>O$2*'Reformated Elec EG_MoEU Data'!O9/$S10</f>
        <v>5428.366666666667</v>
      </c>
      <c r="P10" s="17">
        <f t="shared" si="0"/>
        <v>5428.366666666666</v>
      </c>
      <c r="S10" s="31">
        <f>Graphs!R14</f>
        <v>30</v>
      </c>
    </row>
    <row r="11" spans="1:19" ht="12.75">
      <c r="A11" s="1" t="s">
        <v>6</v>
      </c>
      <c r="B11" s="1" t="s">
        <v>61</v>
      </c>
      <c r="C11" s="17">
        <f>C$2*'Reformated Elec EG_MoEU Data'!C10/$S11</f>
        <v>710.483870967742</v>
      </c>
      <c r="D11" s="17">
        <f>D$2*'Reformated Elec EG_MoEU Data'!D10/$S11</f>
        <v>0</v>
      </c>
      <c r="E11" s="17">
        <f>E$2*'Reformated Elec EG_MoEU Data'!E10/$S11</f>
        <v>1592.5806451612902</v>
      </c>
      <c r="F11" s="17">
        <f>F$2*'Reformated Elec EG_MoEU Data'!F10/$S11</f>
        <v>0</v>
      </c>
      <c r="G11" s="17">
        <f>G$2*'Reformated Elec EG_MoEU Data'!G10/$S11</f>
        <v>1411.6129032258063</v>
      </c>
      <c r="H11" s="17">
        <f>H$2*'Reformated Elec EG_MoEU Data'!H10/$S11</f>
        <v>149.7741935483871</v>
      </c>
      <c r="I11" s="17">
        <f>I$2*'Reformated Elec EG_MoEU Data'!I10/$S11</f>
        <v>400.61290322580646</v>
      </c>
      <c r="J11" s="17">
        <f>J$2*'Reformated Elec EG_MoEU Data'!J10/$S11</f>
        <v>372.5806451612903</v>
      </c>
      <c r="K11" s="17">
        <f>K$2*'Reformated Elec EG_MoEU Data'!K10/$S11</f>
        <v>0</v>
      </c>
      <c r="L11" s="17">
        <f>L$2*'Reformated Elec EG_MoEU Data'!L10/$S11</f>
        <v>141</v>
      </c>
      <c r="M11" s="17">
        <f>M$2*'Reformated Elec EG_MoEU Data'!M10/$S11</f>
        <v>46.12903225806452</v>
      </c>
      <c r="N11" s="17">
        <f>N$2*'Reformated Elec EG_MoEU Data'!N10/$S11</f>
        <v>638.0645161290323</v>
      </c>
      <c r="O11" s="17">
        <f>O$2*'Reformated Elec EG_MoEU Data'!O10/$S11</f>
        <v>5462.870967741936</v>
      </c>
      <c r="P11" s="17">
        <f t="shared" si="0"/>
        <v>5462.8387096774195</v>
      </c>
      <c r="S11" s="31">
        <f>Graphs!R15</f>
        <v>31</v>
      </c>
    </row>
    <row r="12" spans="1:19" ht="12.75">
      <c r="A12" s="1" t="s">
        <v>7</v>
      </c>
      <c r="B12" s="1" t="s">
        <v>61</v>
      </c>
      <c r="C12" s="17">
        <f>C$2*'Reformated Elec EG_MoEU Data'!C11/$S12</f>
        <v>693.4193548387096</v>
      </c>
      <c r="D12" s="17">
        <f>D$2*'Reformated Elec EG_MoEU Data'!D11/$S12</f>
        <v>0</v>
      </c>
      <c r="E12" s="17">
        <f>E$2*'Reformated Elec EG_MoEU Data'!E11/$S12</f>
        <v>1559.3548387096773</v>
      </c>
      <c r="F12" s="17">
        <f>F$2*'Reformated Elec EG_MoEU Data'!F11/$S12</f>
        <v>0</v>
      </c>
      <c r="G12" s="17">
        <f>G$2*'Reformated Elec EG_MoEU Data'!G11/$S12</f>
        <v>1438.7096774193549</v>
      </c>
      <c r="H12" s="17">
        <f>H$2*'Reformated Elec EG_MoEU Data'!H11/$S12</f>
        <v>158.80645161290323</v>
      </c>
      <c r="I12" s="17">
        <f>I$2*'Reformated Elec EG_MoEU Data'!I11/$S12</f>
        <v>401</v>
      </c>
      <c r="J12" s="17">
        <f>J$2*'Reformated Elec EG_MoEU Data'!J11/$S12</f>
        <v>381.4516129032258</v>
      </c>
      <c r="K12" s="17">
        <f>K$2*'Reformated Elec EG_MoEU Data'!K11/$S12</f>
        <v>0</v>
      </c>
      <c r="L12" s="17">
        <f>L$2*'Reformated Elec EG_MoEU Data'!L11/$S12</f>
        <v>197</v>
      </c>
      <c r="M12" s="17">
        <f>M$2*'Reformated Elec EG_MoEU Data'!M11/$S12</f>
        <v>43.67741935483871</v>
      </c>
      <c r="N12" s="17">
        <f>N$2*'Reformated Elec EG_MoEU Data'!N11/$S12</f>
        <v>638.0645161290323</v>
      </c>
      <c r="O12" s="17">
        <f>O$2*'Reformated Elec EG_MoEU Data'!O11/$S12</f>
        <v>5511.451612903225</v>
      </c>
      <c r="P12" s="17">
        <f t="shared" si="0"/>
        <v>5511.4838709677415</v>
      </c>
      <c r="S12" s="31">
        <f>Graphs!R16</f>
        <v>31</v>
      </c>
    </row>
    <row r="13" spans="1:19" ht="12.75">
      <c r="A13" s="1" t="s">
        <v>8</v>
      </c>
      <c r="B13" s="1" t="s">
        <v>61</v>
      </c>
      <c r="C13" s="17">
        <f>C$2*'Reformated Elec EG_MoEU Data'!C12/$S13</f>
        <v>705.3666666666667</v>
      </c>
      <c r="D13" s="17">
        <f>D$2*'Reformated Elec EG_MoEU Data'!D12/$S13</f>
        <v>0</v>
      </c>
      <c r="E13" s="17">
        <f>E$2*'Reformated Elec EG_MoEU Data'!E12/$S13</f>
        <v>1582.7666666666667</v>
      </c>
      <c r="F13" s="17">
        <f>F$2*'Reformated Elec EG_MoEU Data'!F12/$S13</f>
        <v>0</v>
      </c>
      <c r="G13" s="17">
        <f>G$2*'Reformated Elec EG_MoEU Data'!G12/$S13</f>
        <v>1442</v>
      </c>
      <c r="H13" s="17">
        <f>H$2*'Reformated Elec EG_MoEU Data'!H12/$S13</f>
        <v>156.93333333333334</v>
      </c>
      <c r="I13" s="17">
        <f>I$2*'Reformated Elec EG_MoEU Data'!I12/$S13</f>
        <v>402.1666666666667</v>
      </c>
      <c r="J13" s="17">
        <f>J$2*'Reformated Elec EG_MoEU Data'!J12/$S13</f>
        <v>385.06666666666666</v>
      </c>
      <c r="K13" s="17">
        <f>K$2*'Reformated Elec EG_MoEU Data'!K12/$S13</f>
        <v>0</v>
      </c>
      <c r="L13" s="17">
        <f>L$2*'Reformated Elec EG_MoEU Data'!L12/$S13</f>
        <v>197</v>
      </c>
      <c r="M13" s="17">
        <f>M$2*'Reformated Elec EG_MoEU Data'!M12/$S13</f>
        <v>44.9</v>
      </c>
      <c r="N13" s="17">
        <f>N$2*'Reformated Elec EG_MoEU Data'!N12/$S13</f>
        <v>638.0666666666667</v>
      </c>
      <c r="O13" s="17">
        <f>O$2*'Reformated Elec EG_MoEU Data'!O12/$S13</f>
        <v>5554.333333333333</v>
      </c>
      <c r="P13" s="17">
        <f t="shared" si="0"/>
        <v>5554.266666666666</v>
      </c>
      <c r="S13" s="31">
        <f>Graphs!R17</f>
        <v>30</v>
      </c>
    </row>
    <row r="14" spans="1:19" ht="12.75">
      <c r="A14" s="1" t="s">
        <v>9</v>
      </c>
      <c r="B14" s="1" t="s">
        <v>61</v>
      </c>
      <c r="C14" s="17">
        <f>C$2*'Reformated Elec EG_MoEU Data'!C13/$S14</f>
        <v>693.2903225806451</v>
      </c>
      <c r="D14" s="17">
        <f>D$2*'Reformated Elec EG_MoEU Data'!D13/$S14</f>
        <v>0</v>
      </c>
      <c r="E14" s="17">
        <f>E$2*'Reformated Elec EG_MoEU Data'!E13/$S14</f>
        <v>1558.5483870967741</v>
      </c>
      <c r="F14" s="17">
        <f>F$2*'Reformated Elec EG_MoEU Data'!F13/$S14</f>
        <v>0</v>
      </c>
      <c r="G14" s="17">
        <f>G$2*'Reformated Elec EG_MoEU Data'!G13/$S14</f>
        <v>1298.8387096774193</v>
      </c>
      <c r="H14" s="17">
        <f>H$2*'Reformated Elec EG_MoEU Data'!H13/$S14</f>
        <v>124.93548387096774</v>
      </c>
      <c r="I14" s="17">
        <f>I$2*'Reformated Elec EG_MoEU Data'!I13/$S14</f>
        <v>397.2258064516129</v>
      </c>
      <c r="J14" s="17">
        <f>J$2*'Reformated Elec EG_MoEU Data'!J13/$S14</f>
        <v>355.19354838709677</v>
      </c>
      <c r="K14" s="17">
        <f>K$2*'Reformated Elec EG_MoEU Data'!K13/$S14</f>
        <v>0</v>
      </c>
      <c r="L14" s="17">
        <f>L$2*'Reformated Elec EG_MoEU Data'!L13/$S14</f>
        <v>197</v>
      </c>
      <c r="M14" s="17">
        <f>M$2*'Reformated Elec EG_MoEU Data'!M13/$S14</f>
        <v>44.12903225806452</v>
      </c>
      <c r="N14" s="17">
        <f>N$2*'Reformated Elec EG_MoEU Data'!N13/$S14</f>
        <v>638.0645161290323</v>
      </c>
      <c r="O14" s="17">
        <f>O$2*'Reformated Elec EG_MoEU Data'!O13/$S14</f>
        <v>5307.225806451613</v>
      </c>
      <c r="P14" s="17">
        <f t="shared" si="0"/>
        <v>5307.225806451613</v>
      </c>
      <c r="S14" s="31">
        <f>Graphs!R18</f>
        <v>31</v>
      </c>
    </row>
    <row r="15" spans="1:19" ht="12.75">
      <c r="A15" s="1" t="s">
        <v>10</v>
      </c>
      <c r="B15" s="1" t="s">
        <v>61</v>
      </c>
      <c r="C15" s="17">
        <f>C$2*'Reformated Elec EG_MoEU Data'!C14/$S15</f>
        <v>669.8666666666667</v>
      </c>
      <c r="D15" s="17">
        <f>D$2*'Reformated Elec EG_MoEU Data'!D14/$S15</f>
        <v>0</v>
      </c>
      <c r="E15" s="17">
        <f>E$2*'Reformated Elec EG_MoEU Data'!E14/$S15</f>
        <v>1512.4333333333334</v>
      </c>
      <c r="F15" s="17">
        <f>F$2*'Reformated Elec EG_MoEU Data'!F14/$S15</f>
        <v>0</v>
      </c>
      <c r="G15" s="17">
        <f>G$2*'Reformated Elec EG_MoEU Data'!G14/$S15</f>
        <v>1129.3666666666666</v>
      </c>
      <c r="H15" s="17">
        <f>H$2*'Reformated Elec EG_MoEU Data'!H14/$S15</f>
        <v>87.86666666666666</v>
      </c>
      <c r="I15" s="17">
        <f>I$2*'Reformated Elec EG_MoEU Data'!I14/$S15</f>
        <v>393.43333333333334</v>
      </c>
      <c r="J15" s="17">
        <f>J$2*'Reformated Elec EG_MoEU Data'!J14/$S15</f>
        <v>325.8333333333333</v>
      </c>
      <c r="K15" s="17">
        <f>K$2*'Reformated Elec EG_MoEU Data'!K14/$S15</f>
        <v>0</v>
      </c>
      <c r="L15" s="17">
        <f>L$2*'Reformated Elec EG_MoEU Data'!L14/$S15</f>
        <v>197</v>
      </c>
      <c r="M15" s="17">
        <f>M$2*'Reformated Elec EG_MoEU Data'!M14/$S15</f>
        <v>42.53333333333333</v>
      </c>
      <c r="N15" s="17">
        <f>N$2*'Reformated Elec EG_MoEU Data'!N14/$S15</f>
        <v>638.0666666666667</v>
      </c>
      <c r="O15" s="17">
        <f>O$2*'Reformated Elec EG_MoEU Data'!O14/$S15</f>
        <v>4996.4</v>
      </c>
      <c r="P15" s="17">
        <f t="shared" si="0"/>
        <v>4996.400000000001</v>
      </c>
      <c r="S15" s="31">
        <f>Graphs!R19</f>
        <v>30</v>
      </c>
    </row>
    <row r="16" spans="1:19" ht="12.75">
      <c r="A16" s="1" t="s">
        <v>11</v>
      </c>
      <c r="B16" s="1" t="s">
        <v>61</v>
      </c>
      <c r="C16" s="17">
        <f>C$2*'Reformated Elec EG_MoEU Data'!C15/$S16</f>
        <v>710.5483870967741</v>
      </c>
      <c r="D16" s="17">
        <f>D$2*'Reformated Elec EG_MoEU Data'!D15/$S16</f>
        <v>0</v>
      </c>
      <c r="E16" s="17">
        <f>E$2*'Reformated Elec EG_MoEU Data'!E15/$S16</f>
        <v>1593</v>
      </c>
      <c r="F16" s="17">
        <f>F$2*'Reformated Elec EG_MoEU Data'!F15/$S16</f>
        <v>0</v>
      </c>
      <c r="G16" s="17">
        <f>G$2*'Reformated Elec EG_MoEU Data'!G15/$S16</f>
        <v>1054.8709677419354</v>
      </c>
      <c r="H16" s="17">
        <f>H$2*'Reformated Elec EG_MoEU Data'!H15/$S16</f>
        <v>63.96774193548387</v>
      </c>
      <c r="I16" s="17">
        <f>I$2*'Reformated Elec EG_MoEU Data'!I15/$S16</f>
        <v>393.258064516129</v>
      </c>
      <c r="J16" s="17">
        <f>J$2*'Reformated Elec EG_MoEU Data'!J15/$S16</f>
        <v>320.93548387096774</v>
      </c>
      <c r="K16" s="17">
        <f>K$2*'Reformated Elec EG_MoEU Data'!K15/$S16</f>
        <v>0</v>
      </c>
      <c r="L16" s="17">
        <f>L$2*'Reformated Elec EG_MoEU Data'!L15/$S16</f>
        <v>197</v>
      </c>
      <c r="M16" s="17">
        <f>M$2*'Reformated Elec EG_MoEU Data'!M15/$S16</f>
        <v>48.16129032258065</v>
      </c>
      <c r="N16" s="17">
        <f>N$2*'Reformated Elec EG_MoEU Data'!N15/$S16</f>
        <v>638.0645161290323</v>
      </c>
      <c r="O16" s="17">
        <f>O$2*'Reformated Elec EG_MoEU Data'!O15/$S16</f>
        <v>5019.774193548387</v>
      </c>
      <c r="P16" s="17">
        <f t="shared" si="0"/>
        <v>5019.8064516129025</v>
      </c>
      <c r="S16" s="31">
        <f>Graphs!R20</f>
        <v>31</v>
      </c>
    </row>
    <row r="17" spans="3:16" ht="12.75">
      <c r="C17" s="4" t="str">
        <f aca="true" t="shared" si="1" ref="C17:N17">C4</f>
        <v>Lights</v>
      </c>
      <c r="D17" s="4" t="str">
        <f t="shared" si="1"/>
        <v>Task</v>
      </c>
      <c r="E17" s="4" t="str">
        <f t="shared" si="1"/>
        <v>Equip</v>
      </c>
      <c r="F17" s="4" t="str">
        <f t="shared" si="1"/>
        <v>Heat</v>
      </c>
      <c r="G17" s="4" t="str">
        <f t="shared" si="1"/>
        <v>Cool</v>
      </c>
      <c r="H17" s="4" t="str">
        <f t="shared" si="1"/>
        <v>Towers</v>
      </c>
      <c r="I17" s="4" t="str">
        <f t="shared" si="1"/>
        <v>Pumps</v>
      </c>
      <c r="J17" s="4" t="str">
        <f t="shared" si="1"/>
        <v>Fans</v>
      </c>
      <c r="K17" s="4" t="str">
        <f t="shared" si="1"/>
        <v>Refrig</v>
      </c>
      <c r="L17" s="4" t="str">
        <f t="shared" si="1"/>
        <v>HP Sup</v>
      </c>
      <c r="M17" s="4" t="str">
        <f t="shared" si="1"/>
        <v>DHW</v>
      </c>
      <c r="N17" s="4" t="str">
        <f t="shared" si="1"/>
        <v>Exterior</v>
      </c>
      <c r="O17" s="4" t="s">
        <v>33</v>
      </c>
      <c r="P17" s="4" t="s">
        <v>48</v>
      </c>
    </row>
    <row r="18" spans="1:16" ht="12.75">
      <c r="A18" s="1" t="s">
        <v>36</v>
      </c>
      <c r="B18" s="1" t="s">
        <v>34</v>
      </c>
      <c r="C18" s="1">
        <f>C$2*'Reformated Elec EG_MoEU Data'!C30</f>
        <v>52.27</v>
      </c>
      <c r="D18" s="1">
        <f>D$2*'Reformated Elec EG_MoEU Data'!D30</f>
        <v>0</v>
      </c>
      <c r="E18" s="1">
        <f>E$2*'Reformated Elec EG_MoEU Data'!E30</f>
        <v>119.16</v>
      </c>
      <c r="F18" s="1">
        <f>F$2*'Reformated Elec EG_MoEU Data'!F30</f>
        <v>0</v>
      </c>
      <c r="G18" s="1">
        <f>G$2*'Reformated Elec EG_MoEU Data'!G30</f>
        <v>89.28</v>
      </c>
      <c r="H18" s="1">
        <f>H$2*'Reformated Elec EG_MoEU Data'!H30</f>
        <v>8.49</v>
      </c>
      <c r="I18" s="1">
        <f>I$2*'Reformated Elec EG_MoEU Data'!I30</f>
        <v>16.39</v>
      </c>
      <c r="J18" s="1">
        <f>J$2*'Reformated Elec EG_MoEU Data'!J30</f>
        <v>26.51</v>
      </c>
      <c r="K18" s="1">
        <f>K$2*'Reformated Elec EG_MoEU Data'!K30</f>
        <v>0</v>
      </c>
      <c r="L18" s="1">
        <f>L$2*'Reformated Elec EG_MoEU Data'!L30</f>
        <v>0</v>
      </c>
      <c r="M18" s="1">
        <f>M$2*'Reformated Elec EG_MoEU Data'!M30</f>
        <v>6.47</v>
      </c>
      <c r="N18" s="1">
        <f>N$2*'Reformated Elec EG_MoEU Data'!N30</f>
        <v>27.06</v>
      </c>
      <c r="O18" s="1">
        <f>O$2*'Reformated Elec EG_MoEU Data'!O30</f>
        <v>345.62</v>
      </c>
      <c r="P18" s="1">
        <f aca="true" t="shared" si="2" ref="P18:P29">SUM(C18:N18)</f>
        <v>345.63000000000005</v>
      </c>
    </row>
    <row r="19" spans="1:16" ht="12.75">
      <c r="A19" s="1" t="s">
        <v>37</v>
      </c>
      <c r="B19" s="1" t="s">
        <v>34</v>
      </c>
      <c r="C19" s="1">
        <f>C$2*'Reformated Elec EG_MoEU Data'!C31</f>
        <v>52.27</v>
      </c>
      <c r="D19" s="1">
        <f>D$2*'Reformated Elec EG_MoEU Data'!D31</f>
        <v>0</v>
      </c>
      <c r="E19" s="1">
        <f>E$2*'Reformated Elec EG_MoEU Data'!E31</f>
        <v>119.16</v>
      </c>
      <c r="F19" s="1">
        <f>F$2*'Reformated Elec EG_MoEU Data'!F31</f>
        <v>0</v>
      </c>
      <c r="G19" s="1">
        <f>G$2*'Reformated Elec EG_MoEU Data'!G31</f>
        <v>91.57</v>
      </c>
      <c r="H19" s="1">
        <f>H$2*'Reformated Elec EG_MoEU Data'!H31</f>
        <v>7</v>
      </c>
      <c r="I19" s="1">
        <f>I$2*'Reformated Elec EG_MoEU Data'!I31</f>
        <v>16.39</v>
      </c>
      <c r="J19" s="1">
        <f>J$2*'Reformated Elec EG_MoEU Data'!J31</f>
        <v>31.3</v>
      </c>
      <c r="K19" s="1">
        <f>K$2*'Reformated Elec EG_MoEU Data'!K31</f>
        <v>0</v>
      </c>
      <c r="L19" s="1">
        <f>L$2*'Reformated Elec EG_MoEU Data'!L31</f>
        <v>0</v>
      </c>
      <c r="M19" s="1">
        <f>M$2*'Reformated Elec EG_MoEU Data'!M31</f>
        <v>6.55</v>
      </c>
      <c r="N19" s="1">
        <f>N$2*'Reformated Elec EG_MoEU Data'!N31</f>
        <v>27.06</v>
      </c>
      <c r="O19" s="1">
        <f>O$2*'Reformated Elec EG_MoEU Data'!O31</f>
        <v>351.29</v>
      </c>
      <c r="P19" s="1">
        <f t="shared" si="2"/>
        <v>351.3</v>
      </c>
    </row>
    <row r="20" spans="1:16" ht="12.75">
      <c r="A20" s="1" t="s">
        <v>38</v>
      </c>
      <c r="B20" s="1" t="s">
        <v>34</v>
      </c>
      <c r="C20" s="1">
        <f>C$2*'Reformated Elec EG_MoEU Data'!C32</f>
        <v>52.27</v>
      </c>
      <c r="D20" s="1">
        <f>D$2*'Reformated Elec EG_MoEU Data'!D32</f>
        <v>0</v>
      </c>
      <c r="E20" s="1">
        <f>E$2*'Reformated Elec EG_MoEU Data'!E32</f>
        <v>119.16</v>
      </c>
      <c r="F20" s="1">
        <f>F$2*'Reformated Elec EG_MoEU Data'!F32</f>
        <v>0</v>
      </c>
      <c r="G20" s="1">
        <f>G$2*'Reformated Elec EG_MoEU Data'!G32</f>
        <v>105.92</v>
      </c>
      <c r="H20" s="1">
        <f>H$2*'Reformated Elec EG_MoEU Data'!H32</f>
        <v>10.93</v>
      </c>
      <c r="I20" s="1">
        <f>I$2*'Reformated Elec EG_MoEU Data'!I32</f>
        <v>19.17</v>
      </c>
      <c r="J20" s="1">
        <f>J$2*'Reformated Elec EG_MoEU Data'!J32</f>
        <v>27.64</v>
      </c>
      <c r="K20" s="1">
        <f>K$2*'Reformated Elec EG_MoEU Data'!K32</f>
        <v>0</v>
      </c>
      <c r="L20" s="1">
        <f>L$2*'Reformated Elec EG_MoEU Data'!L32</f>
        <v>0</v>
      </c>
      <c r="M20" s="1">
        <f>M$2*'Reformated Elec EG_MoEU Data'!M32</f>
        <v>6.56</v>
      </c>
      <c r="N20" s="1">
        <f>N$2*'Reformated Elec EG_MoEU Data'!N32</f>
        <v>27.06</v>
      </c>
      <c r="O20" s="1">
        <f>O$2*'Reformated Elec EG_MoEU Data'!O32</f>
        <v>368.71</v>
      </c>
      <c r="P20" s="1">
        <f t="shared" si="2"/>
        <v>368.71000000000004</v>
      </c>
    </row>
    <row r="21" spans="1:16" ht="12.75">
      <c r="A21" s="1" t="s">
        <v>39</v>
      </c>
      <c r="B21" s="1" t="s">
        <v>34</v>
      </c>
      <c r="C21" s="1">
        <f>C$2*'Reformated Elec EG_MoEU Data'!C33</f>
        <v>52.27</v>
      </c>
      <c r="D21" s="1">
        <f>D$2*'Reformated Elec EG_MoEU Data'!D33</f>
        <v>0</v>
      </c>
      <c r="E21" s="1">
        <f>E$2*'Reformated Elec EG_MoEU Data'!E33</f>
        <v>119.16</v>
      </c>
      <c r="F21" s="1">
        <f>F$2*'Reformated Elec EG_MoEU Data'!F33</f>
        <v>0</v>
      </c>
      <c r="G21" s="1">
        <f>G$2*'Reformated Elec EG_MoEU Data'!G33</f>
        <v>94.67</v>
      </c>
      <c r="H21" s="1">
        <f>H$2*'Reformated Elec EG_MoEU Data'!H33</f>
        <v>8.84</v>
      </c>
      <c r="I21" s="1">
        <f>I$2*'Reformated Elec EG_MoEU Data'!I33</f>
        <v>16.39</v>
      </c>
      <c r="J21" s="1">
        <f>J$2*'Reformated Elec EG_MoEU Data'!J33</f>
        <v>30.11</v>
      </c>
      <c r="K21" s="1">
        <f>K$2*'Reformated Elec EG_MoEU Data'!K33</f>
        <v>0</v>
      </c>
      <c r="L21" s="1">
        <f>L$2*'Reformated Elec EG_MoEU Data'!L33</f>
        <v>0</v>
      </c>
      <c r="M21" s="1">
        <f>M$2*'Reformated Elec EG_MoEU Data'!M33</f>
        <v>6.52</v>
      </c>
      <c r="N21" s="1">
        <f>N$2*'Reformated Elec EG_MoEU Data'!N33</f>
        <v>27.06</v>
      </c>
      <c r="O21" s="1">
        <f>O$2*'Reformated Elec EG_MoEU Data'!O33</f>
        <v>355.02</v>
      </c>
      <c r="P21" s="1">
        <f t="shared" si="2"/>
        <v>355.02</v>
      </c>
    </row>
    <row r="22" spans="1:16" ht="12.75">
      <c r="A22" s="1" t="s">
        <v>40</v>
      </c>
      <c r="B22" s="1" t="s">
        <v>34</v>
      </c>
      <c r="C22" s="1">
        <f>C$2*'Reformated Elec EG_MoEU Data'!C34</f>
        <v>52.27</v>
      </c>
      <c r="D22" s="1">
        <f>D$2*'Reformated Elec EG_MoEU Data'!D34</f>
        <v>0</v>
      </c>
      <c r="E22" s="1">
        <f>E$2*'Reformated Elec EG_MoEU Data'!E34</f>
        <v>119.16</v>
      </c>
      <c r="F22" s="1">
        <f>F$2*'Reformated Elec EG_MoEU Data'!F34</f>
        <v>0</v>
      </c>
      <c r="G22" s="1">
        <f>G$2*'Reformated Elec EG_MoEU Data'!G34</f>
        <v>101.78</v>
      </c>
      <c r="H22" s="1">
        <f>H$2*'Reformated Elec EG_MoEU Data'!H34</f>
        <v>9.77</v>
      </c>
      <c r="I22" s="1">
        <f>I$2*'Reformated Elec EG_MoEU Data'!I34</f>
        <v>19.17</v>
      </c>
      <c r="J22" s="1">
        <f>J$2*'Reformated Elec EG_MoEU Data'!J34</f>
        <v>28</v>
      </c>
      <c r="K22" s="1">
        <f>K$2*'Reformated Elec EG_MoEU Data'!K34</f>
        <v>0</v>
      </c>
      <c r="L22" s="1">
        <f>L$2*'Reformated Elec EG_MoEU Data'!L34</f>
        <v>0</v>
      </c>
      <c r="M22" s="1">
        <f>M$2*'Reformated Elec EG_MoEU Data'!M34</f>
        <v>6.36</v>
      </c>
      <c r="N22" s="1">
        <f>N$2*'Reformated Elec EG_MoEU Data'!N34</f>
        <v>27.06</v>
      </c>
      <c r="O22" s="1">
        <f>O$2*'Reformated Elec EG_MoEU Data'!O34</f>
        <v>363.56</v>
      </c>
      <c r="P22" s="1">
        <f t="shared" si="2"/>
        <v>363.57000000000005</v>
      </c>
    </row>
    <row r="23" spans="1:16" ht="12.75">
      <c r="A23" s="1" t="s">
        <v>41</v>
      </c>
      <c r="B23" s="1" t="s">
        <v>34</v>
      </c>
      <c r="C23" s="1">
        <f>C$2*'Reformated Elec EG_MoEU Data'!C35</f>
        <v>52.27</v>
      </c>
      <c r="D23" s="1">
        <f>D$2*'Reformated Elec EG_MoEU Data'!D35</f>
        <v>0</v>
      </c>
      <c r="E23" s="1">
        <f>E$2*'Reformated Elec EG_MoEU Data'!E35</f>
        <v>119.16</v>
      </c>
      <c r="F23" s="1">
        <f>F$2*'Reformated Elec EG_MoEU Data'!F35</f>
        <v>0</v>
      </c>
      <c r="G23" s="1">
        <f>G$2*'Reformated Elec EG_MoEU Data'!G35</f>
        <v>114.97</v>
      </c>
      <c r="H23" s="1">
        <f>H$2*'Reformated Elec EG_MoEU Data'!H35</f>
        <v>12.86</v>
      </c>
      <c r="I23" s="1">
        <f>I$2*'Reformated Elec EG_MoEU Data'!I35</f>
        <v>19.17</v>
      </c>
      <c r="J23" s="1">
        <f>J$2*'Reformated Elec EG_MoEU Data'!J35</f>
        <v>31.67</v>
      </c>
      <c r="K23" s="1">
        <f>K$2*'Reformated Elec EG_MoEU Data'!K35</f>
        <v>0</v>
      </c>
      <c r="L23" s="1">
        <f>L$2*'Reformated Elec EG_MoEU Data'!L35</f>
        <v>0</v>
      </c>
      <c r="M23" s="1">
        <f>M$2*'Reformated Elec EG_MoEU Data'!M35</f>
        <v>4.82</v>
      </c>
      <c r="N23" s="1">
        <f>N$2*'Reformated Elec EG_MoEU Data'!N35</f>
        <v>27.06</v>
      </c>
      <c r="O23" s="1">
        <f>O$2*'Reformated Elec EG_MoEU Data'!O35</f>
        <v>381.99</v>
      </c>
      <c r="P23" s="1">
        <f t="shared" si="2"/>
        <v>381.98</v>
      </c>
    </row>
    <row r="24" spans="1:16" ht="12.75">
      <c r="A24" s="1" t="s">
        <v>42</v>
      </c>
      <c r="B24" s="1" t="s">
        <v>34</v>
      </c>
      <c r="C24" s="1">
        <f>C$2*'Reformated Elec EG_MoEU Data'!C36</f>
        <v>52.27</v>
      </c>
      <c r="D24" s="1">
        <f>D$2*'Reformated Elec EG_MoEU Data'!D36</f>
        <v>0</v>
      </c>
      <c r="E24" s="1">
        <f>E$2*'Reformated Elec EG_MoEU Data'!E36</f>
        <v>119.16</v>
      </c>
      <c r="F24" s="1">
        <f>F$2*'Reformated Elec EG_MoEU Data'!F36</f>
        <v>0</v>
      </c>
      <c r="G24" s="1">
        <f>G$2*'Reformated Elec EG_MoEU Data'!G36</f>
        <v>116.31</v>
      </c>
      <c r="H24" s="1">
        <f>H$2*'Reformated Elec EG_MoEU Data'!H36</f>
        <v>13.94</v>
      </c>
      <c r="I24" s="1">
        <f>I$2*'Reformated Elec EG_MoEU Data'!I36</f>
        <v>19.17</v>
      </c>
      <c r="J24" s="1">
        <f>J$2*'Reformated Elec EG_MoEU Data'!J36</f>
        <v>27.57</v>
      </c>
      <c r="K24" s="1">
        <f>K$2*'Reformated Elec EG_MoEU Data'!K36</f>
        <v>0</v>
      </c>
      <c r="L24" s="1">
        <f>L$2*'Reformated Elec EG_MoEU Data'!L36</f>
        <v>0</v>
      </c>
      <c r="M24" s="1">
        <f>M$2*'Reformated Elec EG_MoEU Data'!M36</f>
        <v>6.06</v>
      </c>
      <c r="N24" s="1">
        <f>N$2*'Reformated Elec EG_MoEU Data'!N36</f>
        <v>27.06</v>
      </c>
      <c r="O24" s="1">
        <f>O$2*'Reformated Elec EG_MoEU Data'!O36</f>
        <v>381.53</v>
      </c>
      <c r="P24" s="1">
        <f t="shared" si="2"/>
        <v>381.54</v>
      </c>
    </row>
    <row r="25" spans="1:16" ht="12.75">
      <c r="A25" s="1" t="s">
        <v>43</v>
      </c>
      <c r="B25" s="1" t="s">
        <v>34</v>
      </c>
      <c r="C25" s="1">
        <f>C$2*'Reformated Elec EG_MoEU Data'!C37</f>
        <v>52.27</v>
      </c>
      <c r="D25" s="1">
        <f>D$2*'Reformated Elec EG_MoEU Data'!D37</f>
        <v>0</v>
      </c>
      <c r="E25" s="1">
        <f>E$2*'Reformated Elec EG_MoEU Data'!E37</f>
        <v>119.16</v>
      </c>
      <c r="F25" s="1">
        <f>F$2*'Reformated Elec EG_MoEU Data'!F37</f>
        <v>0</v>
      </c>
      <c r="G25" s="1">
        <f>G$2*'Reformated Elec EG_MoEU Data'!G37</f>
        <v>108.7</v>
      </c>
      <c r="H25" s="1">
        <f>H$2*'Reformated Elec EG_MoEU Data'!H37</f>
        <v>9.65</v>
      </c>
      <c r="I25" s="1">
        <f>I$2*'Reformated Elec EG_MoEU Data'!I37</f>
        <v>19.17</v>
      </c>
      <c r="J25" s="1">
        <f>J$2*'Reformated Elec EG_MoEU Data'!J37</f>
        <v>37.27</v>
      </c>
      <c r="K25" s="1">
        <f>K$2*'Reformated Elec EG_MoEU Data'!K37</f>
        <v>0</v>
      </c>
      <c r="L25" s="1">
        <f>L$2*'Reformated Elec EG_MoEU Data'!L37</f>
        <v>0</v>
      </c>
      <c r="M25" s="1">
        <f>M$2*'Reformated Elec EG_MoEU Data'!M37</f>
        <v>5.97</v>
      </c>
      <c r="N25" s="1">
        <f>N$2*'Reformated Elec EG_MoEU Data'!N37</f>
        <v>27.06</v>
      </c>
      <c r="O25" s="1">
        <f>O$2*'Reformated Elec EG_MoEU Data'!O37</f>
        <v>379.24</v>
      </c>
      <c r="P25" s="1">
        <f t="shared" si="2"/>
        <v>379.25</v>
      </c>
    </row>
    <row r="26" spans="1:16" ht="12.75">
      <c r="A26" s="1" t="s">
        <v>44</v>
      </c>
      <c r="B26" s="1" t="s">
        <v>34</v>
      </c>
      <c r="C26" s="1">
        <f>C$2*'Reformated Elec EG_MoEU Data'!C38</f>
        <v>52.27</v>
      </c>
      <c r="D26" s="1">
        <f>D$2*'Reformated Elec EG_MoEU Data'!D38</f>
        <v>0</v>
      </c>
      <c r="E26" s="1">
        <f>E$2*'Reformated Elec EG_MoEU Data'!E38</f>
        <v>119.16</v>
      </c>
      <c r="F26" s="1">
        <f>F$2*'Reformated Elec EG_MoEU Data'!F38</f>
        <v>0</v>
      </c>
      <c r="G26" s="1">
        <f>G$2*'Reformated Elec EG_MoEU Data'!G38</f>
        <v>131.83</v>
      </c>
      <c r="H26" s="1">
        <f>H$2*'Reformated Elec EG_MoEU Data'!H38</f>
        <v>15.15</v>
      </c>
      <c r="I26" s="1">
        <f>I$2*'Reformated Elec EG_MoEU Data'!I38</f>
        <v>19.17</v>
      </c>
      <c r="J26" s="1">
        <f>J$2*'Reformated Elec EG_MoEU Data'!J38</f>
        <v>35.98</v>
      </c>
      <c r="K26" s="1">
        <f>K$2*'Reformated Elec EG_MoEU Data'!K38</f>
        <v>0</v>
      </c>
      <c r="L26" s="1">
        <f>L$2*'Reformated Elec EG_MoEU Data'!L38</f>
        <v>0</v>
      </c>
      <c r="M26" s="1">
        <f>M$2*'Reformated Elec EG_MoEU Data'!M38</f>
        <v>5.96</v>
      </c>
      <c r="N26" s="1">
        <f>N$2*'Reformated Elec EG_MoEU Data'!N38</f>
        <v>27.06</v>
      </c>
      <c r="O26" s="1">
        <f>O$2*'Reformated Elec EG_MoEU Data'!O38</f>
        <v>406.58</v>
      </c>
      <c r="P26" s="1">
        <f t="shared" si="2"/>
        <v>406.58</v>
      </c>
    </row>
    <row r="27" spans="1:16" ht="12.75">
      <c r="A27" s="1" t="s">
        <v>45</v>
      </c>
      <c r="B27" s="1" t="s">
        <v>34</v>
      </c>
      <c r="C27" s="1">
        <f>C$2*'Reformated Elec EG_MoEU Data'!C39</f>
        <v>52.27</v>
      </c>
      <c r="D27" s="1">
        <f>D$2*'Reformated Elec EG_MoEU Data'!D39</f>
        <v>0</v>
      </c>
      <c r="E27" s="1">
        <f>E$2*'Reformated Elec EG_MoEU Data'!E39</f>
        <v>119.16</v>
      </c>
      <c r="F27" s="1">
        <f>F$2*'Reformated Elec EG_MoEU Data'!F39</f>
        <v>0</v>
      </c>
      <c r="G27" s="1">
        <f>G$2*'Reformated Elec EG_MoEU Data'!G39</f>
        <v>126.5</v>
      </c>
      <c r="H27" s="1">
        <f>H$2*'Reformated Elec EG_MoEU Data'!H39</f>
        <v>15.1</v>
      </c>
      <c r="I27" s="1">
        <f>I$2*'Reformated Elec EG_MoEU Data'!I39</f>
        <v>19.17</v>
      </c>
      <c r="J27" s="1">
        <f>J$2*'Reformated Elec EG_MoEU Data'!J39</f>
        <v>34.56</v>
      </c>
      <c r="K27" s="1">
        <f>K$2*'Reformated Elec EG_MoEU Data'!K39</f>
        <v>0</v>
      </c>
      <c r="L27" s="1">
        <f>L$2*'Reformated Elec EG_MoEU Data'!L39</f>
        <v>0</v>
      </c>
      <c r="M27" s="1">
        <f>M$2*'Reformated Elec EG_MoEU Data'!M39</f>
        <v>6.03</v>
      </c>
      <c r="N27" s="1">
        <f>N$2*'Reformated Elec EG_MoEU Data'!N39</f>
        <v>27.06</v>
      </c>
      <c r="O27" s="1">
        <f>O$2*'Reformated Elec EG_MoEU Data'!O39</f>
        <v>399.86</v>
      </c>
      <c r="P27" s="1">
        <f t="shared" si="2"/>
        <v>399.85</v>
      </c>
    </row>
    <row r="28" spans="1:16" ht="12.75">
      <c r="A28" s="1" t="s">
        <v>46</v>
      </c>
      <c r="B28" s="1" t="s">
        <v>34</v>
      </c>
      <c r="C28" s="1">
        <f>C$2*'Reformated Elec EG_MoEU Data'!C40</f>
        <v>52.27</v>
      </c>
      <c r="D28" s="1">
        <f>D$2*'Reformated Elec EG_MoEU Data'!D40</f>
        <v>0</v>
      </c>
      <c r="E28" s="1">
        <f>E$2*'Reformated Elec EG_MoEU Data'!E40</f>
        <v>119.16</v>
      </c>
      <c r="F28" s="1">
        <f>F$2*'Reformated Elec EG_MoEU Data'!F40</f>
        <v>0</v>
      </c>
      <c r="G28" s="1">
        <f>G$2*'Reformated Elec EG_MoEU Data'!G40</f>
        <v>101.33</v>
      </c>
      <c r="H28" s="1">
        <f>H$2*'Reformated Elec EG_MoEU Data'!H40</f>
        <v>8.81</v>
      </c>
      <c r="I28" s="1">
        <f>I$2*'Reformated Elec EG_MoEU Data'!I40</f>
        <v>19.17</v>
      </c>
      <c r="J28" s="1">
        <f>J$2*'Reformated Elec EG_MoEU Data'!J40</f>
        <v>31.17</v>
      </c>
      <c r="K28" s="1">
        <f>K$2*'Reformated Elec EG_MoEU Data'!K40</f>
        <v>0</v>
      </c>
      <c r="L28" s="1">
        <f>L$2*'Reformated Elec EG_MoEU Data'!L40</f>
        <v>0</v>
      </c>
      <c r="M28" s="1">
        <f>M$2*'Reformated Elec EG_MoEU Data'!M40</f>
        <v>6.17</v>
      </c>
      <c r="N28" s="1">
        <f>N$2*'Reformated Elec EG_MoEU Data'!N40</f>
        <v>27.06</v>
      </c>
      <c r="O28" s="1">
        <f>O$2*'Reformated Elec EG_MoEU Data'!O40</f>
        <v>365.14</v>
      </c>
      <c r="P28" s="1">
        <f t="shared" si="2"/>
        <v>365.14000000000004</v>
      </c>
    </row>
    <row r="29" spans="1:16" ht="12.75">
      <c r="A29" s="1" t="s">
        <v>47</v>
      </c>
      <c r="B29" s="1" t="s">
        <v>34</v>
      </c>
      <c r="C29" s="1">
        <f>C$2*'Reformated Elec EG_MoEU Data'!C41</f>
        <v>52.27</v>
      </c>
      <c r="D29" s="1">
        <f>D$2*'Reformated Elec EG_MoEU Data'!D41</f>
        <v>0</v>
      </c>
      <c r="E29" s="1">
        <f>E$2*'Reformated Elec EG_MoEU Data'!E41</f>
        <v>119.16</v>
      </c>
      <c r="F29" s="1">
        <f>F$2*'Reformated Elec EG_MoEU Data'!F41</f>
        <v>0</v>
      </c>
      <c r="G29" s="1">
        <f>G$2*'Reformated Elec EG_MoEU Data'!G41</f>
        <v>86.52</v>
      </c>
      <c r="H29" s="1">
        <f>H$2*'Reformated Elec EG_MoEU Data'!H41</f>
        <v>6.32</v>
      </c>
      <c r="I29" s="1">
        <f>I$2*'Reformated Elec EG_MoEU Data'!I41</f>
        <v>16.39</v>
      </c>
      <c r="J29" s="1">
        <f>J$2*'Reformated Elec EG_MoEU Data'!J41</f>
        <v>28.46</v>
      </c>
      <c r="K29" s="1">
        <f>K$2*'Reformated Elec EG_MoEU Data'!K41</f>
        <v>0</v>
      </c>
      <c r="L29" s="1">
        <f>L$2*'Reformated Elec EG_MoEU Data'!L41</f>
        <v>0</v>
      </c>
      <c r="M29" s="1">
        <f>M$2*'Reformated Elec EG_MoEU Data'!M41</f>
        <v>6.33</v>
      </c>
      <c r="N29" s="1">
        <f>N$2*'Reformated Elec EG_MoEU Data'!N41</f>
        <v>27.06</v>
      </c>
      <c r="O29" s="1">
        <f>O$2*'Reformated Elec EG_MoEU Data'!O41</f>
        <v>342.5</v>
      </c>
      <c r="P29" s="1">
        <f t="shared" si="2"/>
        <v>342.50999999999993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421875" style="1" bestFit="1" customWidth="1"/>
    <col min="3" max="11" width="9.140625" style="1" customWidth="1"/>
    <col min="12" max="12" width="10.140625" style="1" customWidth="1"/>
    <col min="13" max="16" width="9.140625" style="1" customWidth="1"/>
    <col min="19" max="19" width="8.8515625" style="1" customWidth="1"/>
  </cols>
  <sheetData>
    <row r="2" spans="2:16" ht="12.75">
      <c r="B2" s="8" t="s">
        <v>72</v>
      </c>
      <c r="C2" s="9">
        <f>Graphs!O9</f>
        <v>1</v>
      </c>
      <c r="D2" s="9">
        <f>Graphs!O10</f>
        <v>1</v>
      </c>
      <c r="E2" s="9">
        <f>Graphs!O11</f>
        <v>1</v>
      </c>
      <c r="F2" s="9">
        <f>Graphs!O12</f>
        <v>1</v>
      </c>
      <c r="G2" s="9">
        <f>Graphs!O13</f>
        <v>1</v>
      </c>
      <c r="H2" s="9">
        <f>Graphs!O14</f>
        <v>1</v>
      </c>
      <c r="I2" s="9">
        <f>Graphs!O15</f>
        <v>1</v>
      </c>
      <c r="J2" s="9">
        <f>Graphs!O16</f>
        <v>1</v>
      </c>
      <c r="K2" s="9">
        <f>Graphs!O17</f>
        <v>1</v>
      </c>
      <c r="L2" s="9">
        <f>Graphs!O18</f>
        <v>1</v>
      </c>
      <c r="M2" s="9">
        <f>Graphs!O19</f>
        <v>1</v>
      </c>
      <c r="N2" s="9">
        <f>Graphs!O20</f>
        <v>1</v>
      </c>
      <c r="O2" s="1">
        <v>1</v>
      </c>
      <c r="P2" s="10" t="s">
        <v>76</v>
      </c>
    </row>
    <row r="3" spans="3:14" ht="12.7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9" s="5" customFormat="1" ht="12.75">
      <c r="A4" s="4"/>
      <c r="B4" s="4"/>
      <c r="C4" s="4" t="s">
        <v>50</v>
      </c>
      <c r="D4" s="4" t="s">
        <v>49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33</v>
      </c>
      <c r="P4" s="4" t="s">
        <v>48</v>
      </c>
      <c r="S4" s="4" t="s">
        <v>73</v>
      </c>
    </row>
    <row r="5" spans="1:19" ht="12.75">
      <c r="A5" s="1" t="s">
        <v>0</v>
      </c>
      <c r="B5" s="1" t="s">
        <v>83</v>
      </c>
      <c r="C5" s="19">
        <f>C$2*'Reformated Gas EG_MoEU Data'!C4/100/$S5</f>
        <v>0</v>
      </c>
      <c r="D5" s="19">
        <f>D$2*'Reformated Gas EG_MoEU Data'!D4/100/$S5</f>
        <v>0</v>
      </c>
      <c r="E5" s="19">
        <f>E$2*'Reformated Gas EG_MoEU Data'!E4/100/$S5</f>
        <v>0</v>
      </c>
      <c r="F5" s="19">
        <f>F$2*'Reformated Gas EG_MoEU Data'!F4/100/$S5</f>
        <v>69.61333333333333</v>
      </c>
      <c r="G5" s="19">
        <f>G$2*'Reformated Gas EG_MoEU Data'!G4/100/$S5</f>
        <v>0</v>
      </c>
      <c r="H5" s="19">
        <f>H$2*'Reformated Gas EG_MoEU Data'!H4/100/$S5</f>
        <v>0</v>
      </c>
      <c r="I5" s="19">
        <f>I$2*'Reformated Gas EG_MoEU Data'!I4/100/$S5</f>
        <v>0</v>
      </c>
      <c r="J5" s="19">
        <f>J$2*'Reformated Gas EG_MoEU Data'!J4/100/$S5</f>
        <v>0</v>
      </c>
      <c r="K5" s="19">
        <f>K$2*'Reformated Gas EG_MoEU Data'!K4/100/$S5</f>
        <v>0</v>
      </c>
      <c r="L5" s="19">
        <f>L$2*'Reformated Gas EG_MoEU Data'!L4/100/$S5</f>
        <v>0</v>
      </c>
      <c r="M5" s="19">
        <f>M$2*'Reformated Gas EG_MoEU Data'!M4/100/$S5</f>
        <v>0</v>
      </c>
      <c r="N5" s="19">
        <f>N$2*'Reformated Gas EG_MoEU Data'!N4/100/$S5</f>
        <v>0</v>
      </c>
      <c r="O5" s="19">
        <f>O$2*'Reformated Gas EG_MoEU Data'!O4/100/$S5</f>
        <v>69.61333333333333</v>
      </c>
      <c r="P5" s="19">
        <f aca="true" t="shared" si="0" ref="P5:P16">SUM(C5:N5)</f>
        <v>69.61333333333333</v>
      </c>
      <c r="S5" s="31">
        <f>Graphs!S9</f>
        <v>30</v>
      </c>
    </row>
    <row r="6" spans="1:19" ht="12.75">
      <c r="A6" s="1" t="s">
        <v>1</v>
      </c>
      <c r="B6" s="1" t="s">
        <v>83</v>
      </c>
      <c r="C6" s="19">
        <f>C$2*'Reformated Gas EG_MoEU Data'!C5/100/$S6</f>
        <v>0</v>
      </c>
      <c r="D6" s="19">
        <f>D$2*'Reformated Gas EG_MoEU Data'!D5/100/$S6</f>
        <v>0</v>
      </c>
      <c r="E6" s="19">
        <f>E$2*'Reformated Gas EG_MoEU Data'!E5/100/$S6</f>
        <v>0</v>
      </c>
      <c r="F6" s="19">
        <f>F$2*'Reformated Gas EG_MoEU Data'!F5/100/$S6</f>
        <v>50.75333333333333</v>
      </c>
      <c r="G6" s="19">
        <f>G$2*'Reformated Gas EG_MoEU Data'!G5/100/$S6</f>
        <v>0</v>
      </c>
      <c r="H6" s="19">
        <f>H$2*'Reformated Gas EG_MoEU Data'!H5/100/$S6</f>
        <v>0</v>
      </c>
      <c r="I6" s="19">
        <f>I$2*'Reformated Gas EG_MoEU Data'!I5/100/$S6</f>
        <v>0</v>
      </c>
      <c r="J6" s="19">
        <f>J$2*'Reformated Gas EG_MoEU Data'!J5/100/$S6</f>
        <v>0</v>
      </c>
      <c r="K6" s="19">
        <f>K$2*'Reformated Gas EG_MoEU Data'!K5/100/$S6</f>
        <v>0</v>
      </c>
      <c r="L6" s="19">
        <f>L$2*'Reformated Gas EG_MoEU Data'!L5/100/$S6</f>
        <v>0</v>
      </c>
      <c r="M6" s="19">
        <f>M$2*'Reformated Gas EG_MoEU Data'!M5/100/$S6</f>
        <v>0</v>
      </c>
      <c r="N6" s="19">
        <f>N$2*'Reformated Gas EG_MoEU Data'!N5/100/$S6</f>
        <v>0</v>
      </c>
      <c r="O6" s="19">
        <f>O$2*'Reformated Gas EG_MoEU Data'!O5/100/$S6</f>
        <v>50.75333333333333</v>
      </c>
      <c r="P6" s="19">
        <f t="shared" si="0"/>
        <v>50.75333333333333</v>
      </c>
      <c r="S6" s="31">
        <f>Graphs!S10</f>
        <v>33</v>
      </c>
    </row>
    <row r="7" spans="1:19" ht="12.75">
      <c r="A7" s="1" t="s">
        <v>2</v>
      </c>
      <c r="B7" s="1" t="s">
        <v>83</v>
      </c>
      <c r="C7" s="19">
        <f>C$2*'Reformated Gas EG_MoEU Data'!C6/100/$S7</f>
        <v>0</v>
      </c>
      <c r="D7" s="19">
        <f>D$2*'Reformated Gas EG_MoEU Data'!D6/100/$S7</f>
        <v>0</v>
      </c>
      <c r="E7" s="19">
        <f>E$2*'Reformated Gas EG_MoEU Data'!E6/100/$S7</f>
        <v>0</v>
      </c>
      <c r="F7" s="19">
        <f>F$2*'Reformated Gas EG_MoEU Data'!F6/100/$S7</f>
        <v>59.63866666666667</v>
      </c>
      <c r="G7" s="19">
        <f>G$2*'Reformated Gas EG_MoEU Data'!G6/100/$S7</f>
        <v>0</v>
      </c>
      <c r="H7" s="19">
        <f>H$2*'Reformated Gas EG_MoEU Data'!H6/100/$S7</f>
        <v>0</v>
      </c>
      <c r="I7" s="19">
        <f>I$2*'Reformated Gas EG_MoEU Data'!I6/100/$S7</f>
        <v>0</v>
      </c>
      <c r="J7" s="19">
        <f>J$2*'Reformated Gas EG_MoEU Data'!J6/100/$S7</f>
        <v>0</v>
      </c>
      <c r="K7" s="19">
        <f>K$2*'Reformated Gas EG_MoEU Data'!K6/100/$S7</f>
        <v>0</v>
      </c>
      <c r="L7" s="19">
        <f>L$2*'Reformated Gas EG_MoEU Data'!L6/100/$S7</f>
        <v>0</v>
      </c>
      <c r="M7" s="19">
        <f>M$2*'Reformated Gas EG_MoEU Data'!M6/100/$S7</f>
        <v>0</v>
      </c>
      <c r="N7" s="19">
        <f>N$2*'Reformated Gas EG_MoEU Data'!N6/100/$S7</f>
        <v>0</v>
      </c>
      <c r="O7" s="19">
        <f>O$2*'Reformated Gas EG_MoEU Data'!O6/100/$S7</f>
        <v>59.63866666666667</v>
      </c>
      <c r="P7" s="19">
        <f t="shared" si="0"/>
        <v>59.63866666666667</v>
      </c>
      <c r="S7" s="31">
        <f>Graphs!S11</f>
        <v>30</v>
      </c>
    </row>
    <row r="8" spans="1:19" ht="12.75">
      <c r="A8" s="1" t="s">
        <v>3</v>
      </c>
      <c r="B8" s="1" t="s">
        <v>83</v>
      </c>
      <c r="C8" s="19">
        <f>C$2*'Reformated Gas EG_MoEU Data'!C7/100/$S8</f>
        <v>0</v>
      </c>
      <c r="D8" s="19">
        <f>D$2*'Reformated Gas EG_MoEU Data'!D7/100/$S8</f>
        <v>0</v>
      </c>
      <c r="E8" s="19">
        <f>E$2*'Reformated Gas EG_MoEU Data'!E7/100/$S8</f>
        <v>0</v>
      </c>
      <c r="F8" s="19">
        <f>F$2*'Reformated Gas EG_MoEU Data'!F7/100/$S8</f>
        <v>55.791785714285716</v>
      </c>
      <c r="G8" s="19">
        <f>G$2*'Reformated Gas EG_MoEU Data'!G7/100/$S8</f>
        <v>0</v>
      </c>
      <c r="H8" s="19">
        <f>H$2*'Reformated Gas EG_MoEU Data'!H7/100/$S8</f>
        <v>0</v>
      </c>
      <c r="I8" s="19">
        <f>I$2*'Reformated Gas EG_MoEU Data'!I7/100/$S8</f>
        <v>0</v>
      </c>
      <c r="J8" s="19">
        <f>J$2*'Reformated Gas EG_MoEU Data'!J7/100/$S8</f>
        <v>0</v>
      </c>
      <c r="K8" s="19">
        <f>K$2*'Reformated Gas EG_MoEU Data'!K7/100/$S8</f>
        <v>0</v>
      </c>
      <c r="L8" s="19">
        <f>L$2*'Reformated Gas EG_MoEU Data'!L7/100/$S8</f>
        <v>0</v>
      </c>
      <c r="M8" s="19">
        <f>M$2*'Reformated Gas EG_MoEU Data'!M7/100/$S8</f>
        <v>0</v>
      </c>
      <c r="N8" s="19">
        <f>N$2*'Reformated Gas EG_MoEU Data'!N7/100/$S8</f>
        <v>0</v>
      </c>
      <c r="O8" s="19">
        <f>O$2*'Reformated Gas EG_MoEU Data'!O7/100/$S8</f>
        <v>55.791785714285716</v>
      </c>
      <c r="P8" s="19">
        <f t="shared" si="0"/>
        <v>55.791785714285716</v>
      </c>
      <c r="S8" s="31">
        <f>Graphs!S12</f>
        <v>28</v>
      </c>
    </row>
    <row r="9" spans="1:19" ht="12.75">
      <c r="A9" s="1" t="s">
        <v>4</v>
      </c>
      <c r="B9" s="1" t="s">
        <v>83</v>
      </c>
      <c r="C9" s="19">
        <f>C$2*'Reformated Gas EG_MoEU Data'!C8/100/$S9</f>
        <v>0</v>
      </c>
      <c r="D9" s="19">
        <f>D$2*'Reformated Gas EG_MoEU Data'!D8/100/$S9</f>
        <v>0</v>
      </c>
      <c r="E9" s="19">
        <f>E$2*'Reformated Gas EG_MoEU Data'!E8/100/$S9</f>
        <v>0</v>
      </c>
      <c r="F9" s="19">
        <f>F$2*'Reformated Gas EG_MoEU Data'!F8/100/$S9</f>
        <v>51.55896551724138</v>
      </c>
      <c r="G9" s="19">
        <f>G$2*'Reformated Gas EG_MoEU Data'!G8/100/$S9</f>
        <v>0</v>
      </c>
      <c r="H9" s="19">
        <f>H$2*'Reformated Gas EG_MoEU Data'!H8/100/$S9</f>
        <v>0</v>
      </c>
      <c r="I9" s="19">
        <f>I$2*'Reformated Gas EG_MoEU Data'!I8/100/$S9</f>
        <v>0</v>
      </c>
      <c r="J9" s="19">
        <f>J$2*'Reformated Gas EG_MoEU Data'!J8/100/$S9</f>
        <v>0</v>
      </c>
      <c r="K9" s="19">
        <f>K$2*'Reformated Gas EG_MoEU Data'!K8/100/$S9</f>
        <v>0</v>
      </c>
      <c r="L9" s="19">
        <f>L$2*'Reformated Gas EG_MoEU Data'!L8/100/$S9</f>
        <v>0</v>
      </c>
      <c r="M9" s="19">
        <f>M$2*'Reformated Gas EG_MoEU Data'!M8/100/$S9</f>
        <v>0</v>
      </c>
      <c r="N9" s="19">
        <f>N$2*'Reformated Gas EG_MoEU Data'!N8/100/$S9</f>
        <v>0</v>
      </c>
      <c r="O9" s="19">
        <f>O$2*'Reformated Gas EG_MoEU Data'!O8/100/$S9</f>
        <v>51.55896551724138</v>
      </c>
      <c r="P9" s="19">
        <f t="shared" si="0"/>
        <v>51.55896551724138</v>
      </c>
      <c r="S9" s="31">
        <f>Graphs!S13</f>
        <v>29</v>
      </c>
    </row>
    <row r="10" spans="1:19" ht="12.75">
      <c r="A10" s="1" t="s">
        <v>5</v>
      </c>
      <c r="B10" s="1" t="s">
        <v>83</v>
      </c>
      <c r="C10" s="19">
        <f>C$2*'Reformated Gas EG_MoEU Data'!C9/100/$S10</f>
        <v>0</v>
      </c>
      <c r="D10" s="19">
        <f>D$2*'Reformated Gas EG_MoEU Data'!D9/100/$S10</f>
        <v>0</v>
      </c>
      <c r="E10" s="19">
        <f>E$2*'Reformated Gas EG_MoEU Data'!E9/100/$S10</f>
        <v>0</v>
      </c>
      <c r="F10" s="19">
        <f>F$2*'Reformated Gas EG_MoEU Data'!F9/100/$S10</f>
        <v>35.00878787878788</v>
      </c>
      <c r="G10" s="19">
        <f>G$2*'Reformated Gas EG_MoEU Data'!G9/100/$S10</f>
        <v>0</v>
      </c>
      <c r="H10" s="19">
        <f>H$2*'Reformated Gas EG_MoEU Data'!H9/100/$S10</f>
        <v>0</v>
      </c>
      <c r="I10" s="19">
        <f>I$2*'Reformated Gas EG_MoEU Data'!I9/100/$S10</f>
        <v>0</v>
      </c>
      <c r="J10" s="19">
        <f>J$2*'Reformated Gas EG_MoEU Data'!J9/100/$S10</f>
        <v>0</v>
      </c>
      <c r="K10" s="19">
        <f>K$2*'Reformated Gas EG_MoEU Data'!K9/100/$S10</f>
        <v>0</v>
      </c>
      <c r="L10" s="19">
        <f>L$2*'Reformated Gas EG_MoEU Data'!L9/100/$S10</f>
        <v>0</v>
      </c>
      <c r="M10" s="19">
        <f>M$2*'Reformated Gas EG_MoEU Data'!M9/100/$S10</f>
        <v>0</v>
      </c>
      <c r="N10" s="19">
        <f>N$2*'Reformated Gas EG_MoEU Data'!N9/100/$S10</f>
        <v>0</v>
      </c>
      <c r="O10" s="19">
        <f>O$2*'Reformated Gas EG_MoEU Data'!O9/100/$S10</f>
        <v>35.00878787878788</v>
      </c>
      <c r="P10" s="19">
        <f t="shared" si="0"/>
        <v>35.00878787878788</v>
      </c>
      <c r="S10" s="31">
        <f>Graphs!S14</f>
        <v>33</v>
      </c>
    </row>
    <row r="11" spans="1:19" ht="12.75">
      <c r="A11" s="1" t="s">
        <v>6</v>
      </c>
      <c r="B11" s="1" t="s">
        <v>83</v>
      </c>
      <c r="C11" s="19">
        <f>C$2*'Reformated Gas EG_MoEU Data'!C10/100/$S11</f>
        <v>0</v>
      </c>
      <c r="D11" s="19">
        <f>D$2*'Reformated Gas EG_MoEU Data'!D10/100/$S11</f>
        <v>0</v>
      </c>
      <c r="E11" s="19">
        <f>E$2*'Reformated Gas EG_MoEU Data'!E10/100/$S11</f>
        <v>0</v>
      </c>
      <c r="F11" s="19">
        <f>F$2*'Reformated Gas EG_MoEU Data'!F10/100/$S11</f>
        <v>37.19655172413793</v>
      </c>
      <c r="G11" s="19">
        <f>G$2*'Reformated Gas EG_MoEU Data'!G10/100/$S11</f>
        <v>0</v>
      </c>
      <c r="H11" s="19">
        <f>H$2*'Reformated Gas EG_MoEU Data'!H10/100/$S11</f>
        <v>0</v>
      </c>
      <c r="I11" s="19">
        <f>I$2*'Reformated Gas EG_MoEU Data'!I10/100/$S11</f>
        <v>0</v>
      </c>
      <c r="J11" s="19">
        <f>J$2*'Reformated Gas EG_MoEU Data'!J10/100/$S11</f>
        <v>0</v>
      </c>
      <c r="K11" s="19">
        <f>K$2*'Reformated Gas EG_MoEU Data'!K10/100/$S11</f>
        <v>0</v>
      </c>
      <c r="L11" s="19">
        <f>L$2*'Reformated Gas EG_MoEU Data'!L10/100/$S11</f>
        <v>0</v>
      </c>
      <c r="M11" s="19">
        <f>M$2*'Reformated Gas EG_MoEU Data'!M10/100/$S11</f>
        <v>0</v>
      </c>
      <c r="N11" s="19">
        <f>N$2*'Reformated Gas EG_MoEU Data'!N10/100/$S11</f>
        <v>0</v>
      </c>
      <c r="O11" s="19">
        <f>O$2*'Reformated Gas EG_MoEU Data'!O10/100/$S11</f>
        <v>37.19655172413793</v>
      </c>
      <c r="P11" s="19">
        <f t="shared" si="0"/>
        <v>37.19655172413793</v>
      </c>
      <c r="S11" s="31">
        <f>Graphs!S15</f>
        <v>29</v>
      </c>
    </row>
    <row r="12" spans="1:19" ht="12.75">
      <c r="A12" s="1" t="s">
        <v>7</v>
      </c>
      <c r="B12" s="1" t="s">
        <v>83</v>
      </c>
      <c r="C12" s="19">
        <f>C$2*'Reformated Gas EG_MoEU Data'!C11/100/$S12</f>
        <v>0</v>
      </c>
      <c r="D12" s="19">
        <f>D$2*'Reformated Gas EG_MoEU Data'!D11/100/$S12</f>
        <v>0</v>
      </c>
      <c r="E12" s="19">
        <f>E$2*'Reformated Gas EG_MoEU Data'!E11/100/$S12</f>
        <v>0</v>
      </c>
      <c r="F12" s="19">
        <f>F$2*'Reformated Gas EG_MoEU Data'!F11/100/$S12</f>
        <v>36.56357142857143</v>
      </c>
      <c r="G12" s="19">
        <f>G$2*'Reformated Gas EG_MoEU Data'!G11/100/$S12</f>
        <v>0</v>
      </c>
      <c r="H12" s="19">
        <f>H$2*'Reformated Gas EG_MoEU Data'!H11/100/$S12</f>
        <v>0</v>
      </c>
      <c r="I12" s="19">
        <f>I$2*'Reformated Gas EG_MoEU Data'!I11/100/$S12</f>
        <v>0</v>
      </c>
      <c r="J12" s="19">
        <f>J$2*'Reformated Gas EG_MoEU Data'!J11/100/$S12</f>
        <v>0</v>
      </c>
      <c r="K12" s="19">
        <f>K$2*'Reformated Gas EG_MoEU Data'!K11/100/$S12</f>
        <v>0</v>
      </c>
      <c r="L12" s="19">
        <f>L$2*'Reformated Gas EG_MoEU Data'!L11/100/$S12</f>
        <v>0</v>
      </c>
      <c r="M12" s="19">
        <f>M$2*'Reformated Gas EG_MoEU Data'!M11/100/$S12</f>
        <v>0</v>
      </c>
      <c r="N12" s="19">
        <f>N$2*'Reformated Gas EG_MoEU Data'!N11/100/$S12</f>
        <v>0</v>
      </c>
      <c r="O12" s="19">
        <f>O$2*'Reformated Gas EG_MoEU Data'!O11/100/$S12</f>
        <v>36.56357142857143</v>
      </c>
      <c r="P12" s="19">
        <f t="shared" si="0"/>
        <v>36.56357142857143</v>
      </c>
      <c r="S12" s="31">
        <f>Graphs!S16</f>
        <v>28</v>
      </c>
    </row>
    <row r="13" spans="1:19" ht="12.75">
      <c r="A13" s="1" t="s">
        <v>8</v>
      </c>
      <c r="B13" s="1" t="s">
        <v>83</v>
      </c>
      <c r="C13" s="19">
        <f>C$2*'Reformated Gas EG_MoEU Data'!C12/100/$S13</f>
        <v>0</v>
      </c>
      <c r="D13" s="19">
        <f>D$2*'Reformated Gas EG_MoEU Data'!D12/100/$S13</f>
        <v>0</v>
      </c>
      <c r="E13" s="19">
        <f>E$2*'Reformated Gas EG_MoEU Data'!E12/100/$S13</f>
        <v>0</v>
      </c>
      <c r="F13" s="19">
        <f>F$2*'Reformated Gas EG_MoEU Data'!F12/100/$S13</f>
        <v>34.85</v>
      </c>
      <c r="G13" s="19">
        <f>G$2*'Reformated Gas EG_MoEU Data'!G12/100/$S13</f>
        <v>0</v>
      </c>
      <c r="H13" s="19">
        <f>H$2*'Reformated Gas EG_MoEU Data'!H12/100/$S13</f>
        <v>0</v>
      </c>
      <c r="I13" s="19">
        <f>I$2*'Reformated Gas EG_MoEU Data'!I12/100/$S13</f>
        <v>0</v>
      </c>
      <c r="J13" s="19">
        <f>J$2*'Reformated Gas EG_MoEU Data'!J12/100/$S13</f>
        <v>0</v>
      </c>
      <c r="K13" s="19">
        <f>K$2*'Reformated Gas EG_MoEU Data'!K12/100/$S13</f>
        <v>0</v>
      </c>
      <c r="L13" s="19">
        <f>L$2*'Reformated Gas EG_MoEU Data'!L12/100/$S13</f>
        <v>0</v>
      </c>
      <c r="M13" s="19">
        <f>M$2*'Reformated Gas EG_MoEU Data'!M12/100/$S13</f>
        <v>0</v>
      </c>
      <c r="N13" s="19">
        <f>N$2*'Reformated Gas EG_MoEU Data'!N12/100/$S13</f>
        <v>0</v>
      </c>
      <c r="O13" s="19">
        <f>O$2*'Reformated Gas EG_MoEU Data'!O12/100/$S13</f>
        <v>34.85</v>
      </c>
      <c r="P13" s="19">
        <f t="shared" si="0"/>
        <v>34.85</v>
      </c>
      <c r="S13" s="31">
        <f>Graphs!S17</f>
        <v>30</v>
      </c>
    </row>
    <row r="14" spans="1:19" ht="12.75">
      <c r="A14" s="1" t="s">
        <v>9</v>
      </c>
      <c r="B14" s="1" t="s">
        <v>83</v>
      </c>
      <c r="C14" s="19">
        <f>C$2*'Reformated Gas EG_MoEU Data'!C13/100/$S14</f>
        <v>0</v>
      </c>
      <c r="D14" s="19">
        <f>D$2*'Reformated Gas EG_MoEU Data'!D13/100/$S14</f>
        <v>0</v>
      </c>
      <c r="E14" s="19">
        <f>E$2*'Reformated Gas EG_MoEU Data'!E13/100/$S14</f>
        <v>0</v>
      </c>
      <c r="F14" s="19">
        <f>F$2*'Reformated Gas EG_MoEU Data'!F13/100/$S14</f>
        <v>42.246875</v>
      </c>
      <c r="G14" s="19">
        <f>G$2*'Reformated Gas EG_MoEU Data'!G13/100/$S14</f>
        <v>0</v>
      </c>
      <c r="H14" s="19">
        <f>H$2*'Reformated Gas EG_MoEU Data'!H13/100/$S14</f>
        <v>0</v>
      </c>
      <c r="I14" s="19">
        <f>I$2*'Reformated Gas EG_MoEU Data'!I13/100/$S14</f>
        <v>0</v>
      </c>
      <c r="J14" s="19">
        <f>J$2*'Reformated Gas EG_MoEU Data'!J13/100/$S14</f>
        <v>0</v>
      </c>
      <c r="K14" s="19">
        <f>K$2*'Reformated Gas EG_MoEU Data'!K13/100/$S14</f>
        <v>0</v>
      </c>
      <c r="L14" s="19">
        <f>L$2*'Reformated Gas EG_MoEU Data'!L13/100/$S14</f>
        <v>0</v>
      </c>
      <c r="M14" s="19">
        <f>M$2*'Reformated Gas EG_MoEU Data'!M13/100/$S14</f>
        <v>0</v>
      </c>
      <c r="N14" s="19">
        <f>N$2*'Reformated Gas EG_MoEU Data'!N13/100/$S14</f>
        <v>0</v>
      </c>
      <c r="O14" s="19">
        <f>O$2*'Reformated Gas EG_MoEU Data'!O13/100/$S14</f>
        <v>42.246875</v>
      </c>
      <c r="P14" s="19">
        <f t="shared" si="0"/>
        <v>42.246875</v>
      </c>
      <c r="S14" s="31">
        <f>Graphs!S18</f>
        <v>32</v>
      </c>
    </row>
    <row r="15" spans="1:19" ht="12.75">
      <c r="A15" s="1" t="s">
        <v>10</v>
      </c>
      <c r="B15" s="1" t="s">
        <v>83</v>
      </c>
      <c r="C15" s="19">
        <f>C$2*'Reformated Gas EG_MoEU Data'!C14/100/$S15</f>
        <v>0</v>
      </c>
      <c r="D15" s="19">
        <f>D$2*'Reformated Gas EG_MoEU Data'!D14/100/$S15</f>
        <v>0</v>
      </c>
      <c r="E15" s="19">
        <f>E$2*'Reformated Gas EG_MoEU Data'!E14/100/$S15</f>
        <v>0</v>
      </c>
      <c r="F15" s="19">
        <f>F$2*'Reformated Gas EG_MoEU Data'!F14/100/$S15</f>
        <v>60.27448275862069</v>
      </c>
      <c r="G15" s="19">
        <f>G$2*'Reformated Gas EG_MoEU Data'!G14/100/$S15</f>
        <v>0</v>
      </c>
      <c r="H15" s="19">
        <f>H$2*'Reformated Gas EG_MoEU Data'!H14/100/$S15</f>
        <v>0</v>
      </c>
      <c r="I15" s="19">
        <f>I$2*'Reformated Gas EG_MoEU Data'!I14/100/$S15</f>
        <v>0</v>
      </c>
      <c r="J15" s="19">
        <f>J$2*'Reformated Gas EG_MoEU Data'!J14/100/$S15</f>
        <v>0</v>
      </c>
      <c r="K15" s="19">
        <f>K$2*'Reformated Gas EG_MoEU Data'!K14/100/$S15</f>
        <v>0</v>
      </c>
      <c r="L15" s="19">
        <f>L$2*'Reformated Gas EG_MoEU Data'!L14/100/$S15</f>
        <v>0</v>
      </c>
      <c r="M15" s="19">
        <f>M$2*'Reformated Gas EG_MoEU Data'!M14/100/$S15</f>
        <v>0</v>
      </c>
      <c r="N15" s="19">
        <f>N$2*'Reformated Gas EG_MoEU Data'!N14/100/$S15</f>
        <v>0</v>
      </c>
      <c r="O15" s="19">
        <f>O$2*'Reformated Gas EG_MoEU Data'!O14/100/$S15</f>
        <v>60.27448275862069</v>
      </c>
      <c r="P15" s="19">
        <f t="shared" si="0"/>
        <v>60.27448275862069</v>
      </c>
      <c r="S15" s="31">
        <f>Graphs!S19</f>
        <v>29</v>
      </c>
    </row>
    <row r="16" spans="1:19" ht="12.75">
      <c r="A16" s="1" t="s">
        <v>11</v>
      </c>
      <c r="B16" s="1" t="s">
        <v>83</v>
      </c>
      <c r="C16" s="19">
        <f>C$2*'Reformated Gas EG_MoEU Data'!C15/100/$S16</f>
        <v>0</v>
      </c>
      <c r="D16" s="19">
        <f>D$2*'Reformated Gas EG_MoEU Data'!D15/100/$S16</f>
        <v>0</v>
      </c>
      <c r="E16" s="19">
        <f>E$2*'Reformated Gas EG_MoEU Data'!E15/100/$S16</f>
        <v>0</v>
      </c>
      <c r="F16" s="19">
        <f>F$2*'Reformated Gas EG_MoEU Data'!F15/100/$S16</f>
        <v>65.44272727272728</v>
      </c>
      <c r="G16" s="19">
        <f>G$2*'Reformated Gas EG_MoEU Data'!G15/100/$S16</f>
        <v>0</v>
      </c>
      <c r="H16" s="19">
        <f>H$2*'Reformated Gas EG_MoEU Data'!H15/100/$S16</f>
        <v>0</v>
      </c>
      <c r="I16" s="19">
        <f>I$2*'Reformated Gas EG_MoEU Data'!I15/100/$S16</f>
        <v>0</v>
      </c>
      <c r="J16" s="19">
        <f>J$2*'Reformated Gas EG_MoEU Data'!J15/100/$S16</f>
        <v>0</v>
      </c>
      <c r="K16" s="19">
        <f>K$2*'Reformated Gas EG_MoEU Data'!K15/100/$S16</f>
        <v>0</v>
      </c>
      <c r="L16" s="19">
        <f>L$2*'Reformated Gas EG_MoEU Data'!L15/100/$S16</f>
        <v>0</v>
      </c>
      <c r="M16" s="19">
        <f>M$2*'Reformated Gas EG_MoEU Data'!M15/100/$S16</f>
        <v>0</v>
      </c>
      <c r="N16" s="19">
        <f>N$2*'Reformated Gas EG_MoEU Data'!N15/100/$S16</f>
        <v>0</v>
      </c>
      <c r="O16" s="19">
        <f>O$2*'Reformated Gas EG_MoEU Data'!O15/100/$S16</f>
        <v>65.44272727272728</v>
      </c>
      <c r="P16" s="19">
        <f t="shared" si="0"/>
        <v>65.44272727272728</v>
      </c>
      <c r="S16" s="31">
        <f>Graphs!S20</f>
        <v>33</v>
      </c>
    </row>
    <row r="17" spans="3:16" ht="12.75">
      <c r="C17" s="4" t="str">
        <f aca="true" t="shared" si="1" ref="C17:N17">C4</f>
        <v>Lights</v>
      </c>
      <c r="D17" s="4" t="str">
        <f t="shared" si="1"/>
        <v>Task</v>
      </c>
      <c r="E17" s="4" t="str">
        <f t="shared" si="1"/>
        <v>Equip</v>
      </c>
      <c r="F17" s="4" t="str">
        <f t="shared" si="1"/>
        <v>Heat</v>
      </c>
      <c r="G17" s="4" t="str">
        <f t="shared" si="1"/>
        <v>Cool</v>
      </c>
      <c r="H17" s="4" t="str">
        <f t="shared" si="1"/>
        <v>Towers</v>
      </c>
      <c r="I17" s="4" t="str">
        <f t="shared" si="1"/>
        <v>Pumps</v>
      </c>
      <c r="J17" s="4" t="str">
        <f t="shared" si="1"/>
        <v>Fans</v>
      </c>
      <c r="K17" s="4" t="str">
        <f t="shared" si="1"/>
        <v>Refrig</v>
      </c>
      <c r="L17" s="4" t="str">
        <f t="shared" si="1"/>
        <v>Ht Pmp Supp</v>
      </c>
      <c r="M17" s="4" t="str">
        <f t="shared" si="1"/>
        <v>DHW</v>
      </c>
      <c r="N17" s="4" t="str">
        <f t="shared" si="1"/>
        <v>Exterior</v>
      </c>
      <c r="O17" s="4" t="s">
        <v>33</v>
      </c>
      <c r="P17" s="4" t="s">
        <v>48</v>
      </c>
    </row>
    <row r="18" spans="1:16" ht="12.75">
      <c r="A18" s="1" t="s">
        <v>36</v>
      </c>
      <c r="B18" s="1" t="s">
        <v>114</v>
      </c>
      <c r="C18" s="1">
        <f>C$2*'Reformated Gas EG_MoEU Data'!C17</f>
        <v>0</v>
      </c>
      <c r="D18" s="1">
        <f>D$2*'Reformated Gas EG_MoEU Data'!D17</f>
        <v>0</v>
      </c>
      <c r="E18" s="1">
        <f>E$2*'Reformated Gas EG_MoEU Data'!E17</f>
        <v>0</v>
      </c>
      <c r="F18" s="1">
        <f>F$2*'Reformated Gas EG_MoEU Data'!F17</f>
        <v>583395</v>
      </c>
      <c r="G18" s="1">
        <f>G$2*'Reformated Gas EG_MoEU Data'!G17</f>
        <v>0</v>
      </c>
      <c r="H18" s="1">
        <f>H$2*'Reformated Gas EG_MoEU Data'!H17</f>
        <v>0</v>
      </c>
      <c r="I18" s="1">
        <f>I$2*'Reformated Gas EG_MoEU Data'!I17</f>
        <v>0</v>
      </c>
      <c r="J18" s="1">
        <f>J$2*'Reformated Gas EG_MoEU Data'!J17</f>
        <v>0</v>
      </c>
      <c r="K18" s="1">
        <f>K$2*'Reformated Gas EG_MoEU Data'!K17</f>
        <v>0</v>
      </c>
      <c r="L18" s="1">
        <f>L$2*'Reformated Gas EG_MoEU Data'!L17</f>
        <v>0</v>
      </c>
      <c r="M18" s="1">
        <f>M$2*'Reformated Gas EG_MoEU Data'!M17</f>
        <v>0</v>
      </c>
      <c r="N18" s="1">
        <f>N$2*'Reformated Gas EG_MoEU Data'!N17</f>
        <v>0</v>
      </c>
      <c r="O18" s="1">
        <f>O$2*'Reformated Gas EG_MoEU Data'!O17</f>
        <v>583395</v>
      </c>
      <c r="P18" s="1">
        <f aca="true" t="shared" si="2" ref="P18:P29">SUM(C18:N18)</f>
        <v>583395</v>
      </c>
    </row>
    <row r="19" spans="1:16" ht="12.75">
      <c r="A19" s="1" t="s">
        <v>37</v>
      </c>
      <c r="B19" s="1" t="s">
        <v>114</v>
      </c>
      <c r="C19" s="1">
        <f>C$2*'Reformated Gas EG_MoEU Data'!C18</f>
        <v>0</v>
      </c>
      <c r="D19" s="1">
        <f>D$2*'Reformated Gas EG_MoEU Data'!D18</f>
        <v>0</v>
      </c>
      <c r="E19" s="1">
        <f>E$2*'Reformated Gas EG_MoEU Data'!E18</f>
        <v>0</v>
      </c>
      <c r="F19" s="1">
        <f>F$2*'Reformated Gas EG_MoEU Data'!F18</f>
        <v>497000</v>
      </c>
      <c r="G19" s="1">
        <f>G$2*'Reformated Gas EG_MoEU Data'!G18</f>
        <v>0</v>
      </c>
      <c r="H19" s="1">
        <f>H$2*'Reformated Gas EG_MoEU Data'!H18</f>
        <v>0</v>
      </c>
      <c r="I19" s="1">
        <f>I$2*'Reformated Gas EG_MoEU Data'!I18</f>
        <v>0</v>
      </c>
      <c r="J19" s="1">
        <f>J$2*'Reformated Gas EG_MoEU Data'!J18</f>
        <v>0</v>
      </c>
      <c r="K19" s="1">
        <f>K$2*'Reformated Gas EG_MoEU Data'!K18</f>
        <v>0</v>
      </c>
      <c r="L19" s="1">
        <f>L$2*'Reformated Gas EG_MoEU Data'!L18</f>
        <v>0</v>
      </c>
      <c r="M19" s="1">
        <f>M$2*'Reformated Gas EG_MoEU Data'!M18</f>
        <v>0</v>
      </c>
      <c r="N19" s="1">
        <f>N$2*'Reformated Gas EG_MoEU Data'!N18</f>
        <v>0</v>
      </c>
      <c r="O19" s="1">
        <f>O$2*'Reformated Gas EG_MoEU Data'!O18</f>
        <v>497000</v>
      </c>
      <c r="P19" s="1">
        <f t="shared" si="2"/>
        <v>497000</v>
      </c>
    </row>
    <row r="20" spans="1:16" ht="12.75">
      <c r="A20" s="1" t="s">
        <v>38</v>
      </c>
      <c r="B20" s="1" t="s">
        <v>114</v>
      </c>
      <c r="C20" s="1">
        <f>C$2*'Reformated Gas EG_MoEU Data'!C19</f>
        <v>0</v>
      </c>
      <c r="D20" s="1">
        <f>D$2*'Reformated Gas EG_MoEU Data'!D19</f>
        <v>0</v>
      </c>
      <c r="E20" s="1">
        <f>E$2*'Reformated Gas EG_MoEU Data'!E19</f>
        <v>0</v>
      </c>
      <c r="F20" s="1">
        <f>F$2*'Reformated Gas EG_MoEU Data'!F19</f>
        <v>499349</v>
      </c>
      <c r="G20" s="1">
        <f>G$2*'Reformated Gas EG_MoEU Data'!G19</f>
        <v>0</v>
      </c>
      <c r="H20" s="1">
        <f>H$2*'Reformated Gas EG_MoEU Data'!H19</f>
        <v>0</v>
      </c>
      <c r="I20" s="1">
        <f>I$2*'Reformated Gas EG_MoEU Data'!I19</f>
        <v>0</v>
      </c>
      <c r="J20" s="1">
        <f>J$2*'Reformated Gas EG_MoEU Data'!J19</f>
        <v>0</v>
      </c>
      <c r="K20" s="1">
        <f>K$2*'Reformated Gas EG_MoEU Data'!K19</f>
        <v>0</v>
      </c>
      <c r="L20" s="1">
        <f>L$2*'Reformated Gas EG_MoEU Data'!L19</f>
        <v>0</v>
      </c>
      <c r="M20" s="1">
        <f>M$2*'Reformated Gas EG_MoEU Data'!M19</f>
        <v>0</v>
      </c>
      <c r="N20" s="1">
        <f>N$2*'Reformated Gas EG_MoEU Data'!N19</f>
        <v>0</v>
      </c>
      <c r="O20" s="1">
        <f>O$2*'Reformated Gas EG_MoEU Data'!O19</f>
        <v>499349</v>
      </c>
      <c r="P20" s="1">
        <f t="shared" si="2"/>
        <v>499349</v>
      </c>
    </row>
    <row r="21" spans="1:16" ht="12.75">
      <c r="A21" s="1" t="s">
        <v>39</v>
      </c>
      <c r="B21" s="1" t="s">
        <v>114</v>
      </c>
      <c r="C21" s="1">
        <f>C$2*'Reformated Gas EG_MoEU Data'!C20</f>
        <v>0</v>
      </c>
      <c r="D21" s="1">
        <f>D$2*'Reformated Gas EG_MoEU Data'!D20</f>
        <v>0</v>
      </c>
      <c r="E21" s="1">
        <f>E$2*'Reformated Gas EG_MoEU Data'!E20</f>
        <v>0</v>
      </c>
      <c r="F21" s="1">
        <f>F$2*'Reformated Gas EG_MoEU Data'!F20</f>
        <v>450868</v>
      </c>
      <c r="G21" s="1">
        <f>G$2*'Reformated Gas EG_MoEU Data'!G20</f>
        <v>0</v>
      </c>
      <c r="H21" s="1">
        <f>H$2*'Reformated Gas EG_MoEU Data'!H20</f>
        <v>0</v>
      </c>
      <c r="I21" s="1">
        <f>I$2*'Reformated Gas EG_MoEU Data'!I20</f>
        <v>0</v>
      </c>
      <c r="J21" s="1">
        <f>J$2*'Reformated Gas EG_MoEU Data'!J20</f>
        <v>0</v>
      </c>
      <c r="K21" s="1">
        <f>K$2*'Reformated Gas EG_MoEU Data'!K20</f>
        <v>0</v>
      </c>
      <c r="L21" s="1">
        <f>L$2*'Reformated Gas EG_MoEU Data'!L20</f>
        <v>0</v>
      </c>
      <c r="M21" s="1">
        <f>M$2*'Reformated Gas EG_MoEU Data'!M20</f>
        <v>0</v>
      </c>
      <c r="N21" s="1">
        <f>N$2*'Reformated Gas EG_MoEU Data'!N20</f>
        <v>0</v>
      </c>
      <c r="O21" s="1">
        <f>O$2*'Reformated Gas EG_MoEU Data'!O20</f>
        <v>450868</v>
      </c>
      <c r="P21" s="1">
        <f t="shared" si="2"/>
        <v>450868</v>
      </c>
    </row>
    <row r="22" spans="1:16" ht="12.75">
      <c r="A22" s="1" t="s">
        <v>40</v>
      </c>
      <c r="B22" s="1" t="s">
        <v>114</v>
      </c>
      <c r="C22" s="1">
        <f>C$2*'Reformated Gas EG_MoEU Data'!C21</f>
        <v>0</v>
      </c>
      <c r="D22" s="1">
        <f>D$2*'Reformated Gas EG_MoEU Data'!D21</f>
        <v>0</v>
      </c>
      <c r="E22" s="1">
        <f>E$2*'Reformated Gas EG_MoEU Data'!E21</f>
        <v>0</v>
      </c>
      <c r="F22" s="1">
        <f>F$2*'Reformated Gas EG_MoEU Data'!F21</f>
        <v>416152</v>
      </c>
      <c r="G22" s="1">
        <f>G$2*'Reformated Gas EG_MoEU Data'!G21</f>
        <v>0</v>
      </c>
      <c r="H22" s="1">
        <f>H$2*'Reformated Gas EG_MoEU Data'!H21</f>
        <v>0</v>
      </c>
      <c r="I22" s="1">
        <f>I$2*'Reformated Gas EG_MoEU Data'!I21</f>
        <v>0</v>
      </c>
      <c r="J22" s="1">
        <f>J$2*'Reformated Gas EG_MoEU Data'!J21</f>
        <v>0</v>
      </c>
      <c r="K22" s="1">
        <f>K$2*'Reformated Gas EG_MoEU Data'!K21</f>
        <v>0</v>
      </c>
      <c r="L22" s="1">
        <f>L$2*'Reformated Gas EG_MoEU Data'!L21</f>
        <v>0</v>
      </c>
      <c r="M22" s="1">
        <f>M$2*'Reformated Gas EG_MoEU Data'!M21</f>
        <v>0</v>
      </c>
      <c r="N22" s="1">
        <f>N$2*'Reformated Gas EG_MoEU Data'!N21</f>
        <v>0</v>
      </c>
      <c r="O22" s="1">
        <f>O$2*'Reformated Gas EG_MoEU Data'!O21</f>
        <v>416152</v>
      </c>
      <c r="P22" s="1">
        <f t="shared" si="2"/>
        <v>416152</v>
      </c>
    </row>
    <row r="23" spans="1:16" ht="12.75">
      <c r="A23" s="1" t="s">
        <v>41</v>
      </c>
      <c r="B23" s="1" t="s">
        <v>114</v>
      </c>
      <c r="C23" s="1">
        <f>C$2*'Reformated Gas EG_MoEU Data'!C22</f>
        <v>0</v>
      </c>
      <c r="D23" s="1">
        <f>D$2*'Reformated Gas EG_MoEU Data'!D22</f>
        <v>0</v>
      </c>
      <c r="E23" s="1">
        <f>E$2*'Reformated Gas EG_MoEU Data'!E22</f>
        <v>0</v>
      </c>
      <c r="F23" s="1">
        <f>F$2*'Reformated Gas EG_MoEU Data'!F22</f>
        <v>369776</v>
      </c>
      <c r="G23" s="1">
        <f>G$2*'Reformated Gas EG_MoEU Data'!G22</f>
        <v>0</v>
      </c>
      <c r="H23" s="1">
        <f>H$2*'Reformated Gas EG_MoEU Data'!H22</f>
        <v>0</v>
      </c>
      <c r="I23" s="1">
        <f>I$2*'Reformated Gas EG_MoEU Data'!I22</f>
        <v>0</v>
      </c>
      <c r="J23" s="1">
        <f>J$2*'Reformated Gas EG_MoEU Data'!J22</f>
        <v>0</v>
      </c>
      <c r="K23" s="1">
        <f>K$2*'Reformated Gas EG_MoEU Data'!K22</f>
        <v>0</v>
      </c>
      <c r="L23" s="1">
        <f>L$2*'Reformated Gas EG_MoEU Data'!L22</f>
        <v>0</v>
      </c>
      <c r="M23" s="1">
        <f>M$2*'Reformated Gas EG_MoEU Data'!M22</f>
        <v>0</v>
      </c>
      <c r="N23" s="1">
        <f>N$2*'Reformated Gas EG_MoEU Data'!N22</f>
        <v>0</v>
      </c>
      <c r="O23" s="1">
        <f>O$2*'Reformated Gas EG_MoEU Data'!O22</f>
        <v>369776</v>
      </c>
      <c r="P23" s="1">
        <f t="shared" si="2"/>
        <v>369776</v>
      </c>
    </row>
    <row r="24" spans="1:16" ht="12.75">
      <c r="A24" s="1" t="s">
        <v>42</v>
      </c>
      <c r="B24" s="1" t="s">
        <v>114</v>
      </c>
      <c r="C24" s="1">
        <f>C$2*'Reformated Gas EG_MoEU Data'!C23</f>
        <v>0</v>
      </c>
      <c r="D24" s="1">
        <f>D$2*'Reformated Gas EG_MoEU Data'!D23</f>
        <v>0</v>
      </c>
      <c r="E24" s="1">
        <f>E$2*'Reformated Gas EG_MoEU Data'!E23</f>
        <v>0</v>
      </c>
      <c r="F24" s="1">
        <f>F$2*'Reformated Gas EG_MoEU Data'!F23</f>
        <v>361034</v>
      </c>
      <c r="G24" s="1">
        <f>G$2*'Reformated Gas EG_MoEU Data'!G23</f>
        <v>0</v>
      </c>
      <c r="H24" s="1">
        <f>H$2*'Reformated Gas EG_MoEU Data'!H23</f>
        <v>0</v>
      </c>
      <c r="I24" s="1">
        <f>I$2*'Reformated Gas EG_MoEU Data'!I23</f>
        <v>0</v>
      </c>
      <c r="J24" s="1">
        <f>J$2*'Reformated Gas EG_MoEU Data'!J23</f>
        <v>0</v>
      </c>
      <c r="K24" s="1">
        <f>K$2*'Reformated Gas EG_MoEU Data'!K23</f>
        <v>0</v>
      </c>
      <c r="L24" s="1">
        <f>L$2*'Reformated Gas EG_MoEU Data'!L23</f>
        <v>0</v>
      </c>
      <c r="M24" s="1">
        <f>M$2*'Reformated Gas EG_MoEU Data'!M23</f>
        <v>0</v>
      </c>
      <c r="N24" s="1">
        <f>N$2*'Reformated Gas EG_MoEU Data'!N23</f>
        <v>0</v>
      </c>
      <c r="O24" s="1">
        <f>O$2*'Reformated Gas EG_MoEU Data'!O23</f>
        <v>361034</v>
      </c>
      <c r="P24" s="1">
        <f t="shared" si="2"/>
        <v>361034</v>
      </c>
    </row>
    <row r="25" spans="1:16" ht="12.75">
      <c r="A25" s="1" t="s">
        <v>43</v>
      </c>
      <c r="B25" s="1" t="s">
        <v>114</v>
      </c>
      <c r="C25" s="1">
        <f>C$2*'Reformated Gas EG_MoEU Data'!C24</f>
        <v>0</v>
      </c>
      <c r="D25" s="1">
        <f>D$2*'Reformated Gas EG_MoEU Data'!D24</f>
        <v>0</v>
      </c>
      <c r="E25" s="1">
        <f>E$2*'Reformated Gas EG_MoEU Data'!E24</f>
        <v>0</v>
      </c>
      <c r="F25" s="1">
        <f>F$2*'Reformated Gas EG_MoEU Data'!F24</f>
        <v>334847</v>
      </c>
      <c r="G25" s="1">
        <f>G$2*'Reformated Gas EG_MoEU Data'!G24</f>
        <v>0</v>
      </c>
      <c r="H25" s="1">
        <f>H$2*'Reformated Gas EG_MoEU Data'!H24</f>
        <v>0</v>
      </c>
      <c r="I25" s="1">
        <f>I$2*'Reformated Gas EG_MoEU Data'!I24</f>
        <v>0</v>
      </c>
      <c r="J25" s="1">
        <f>J$2*'Reformated Gas EG_MoEU Data'!J24</f>
        <v>0</v>
      </c>
      <c r="K25" s="1">
        <f>K$2*'Reformated Gas EG_MoEU Data'!K24</f>
        <v>0</v>
      </c>
      <c r="L25" s="1">
        <f>L$2*'Reformated Gas EG_MoEU Data'!L24</f>
        <v>0</v>
      </c>
      <c r="M25" s="1">
        <f>M$2*'Reformated Gas EG_MoEU Data'!M24</f>
        <v>0</v>
      </c>
      <c r="N25" s="1">
        <f>N$2*'Reformated Gas EG_MoEU Data'!N24</f>
        <v>0</v>
      </c>
      <c r="O25" s="1">
        <f>O$2*'Reformated Gas EG_MoEU Data'!O24</f>
        <v>334847</v>
      </c>
      <c r="P25" s="1">
        <f t="shared" si="2"/>
        <v>334847</v>
      </c>
    </row>
    <row r="26" spans="1:16" ht="12.75">
      <c r="A26" s="1" t="s">
        <v>44</v>
      </c>
      <c r="B26" s="1" t="s">
        <v>114</v>
      </c>
      <c r="C26" s="1">
        <f>C$2*'Reformated Gas EG_MoEU Data'!C25</f>
        <v>0</v>
      </c>
      <c r="D26" s="1">
        <f>D$2*'Reformated Gas EG_MoEU Data'!D25</f>
        <v>0</v>
      </c>
      <c r="E26" s="1">
        <f>E$2*'Reformated Gas EG_MoEU Data'!E25</f>
        <v>0</v>
      </c>
      <c r="F26" s="1">
        <f>F$2*'Reformated Gas EG_MoEU Data'!F25</f>
        <v>366266</v>
      </c>
      <c r="G26" s="1">
        <f>G$2*'Reformated Gas EG_MoEU Data'!G25</f>
        <v>0</v>
      </c>
      <c r="H26" s="1">
        <f>H$2*'Reformated Gas EG_MoEU Data'!H25</f>
        <v>0</v>
      </c>
      <c r="I26" s="1">
        <f>I$2*'Reformated Gas EG_MoEU Data'!I25</f>
        <v>0</v>
      </c>
      <c r="J26" s="1">
        <f>J$2*'Reformated Gas EG_MoEU Data'!J25</f>
        <v>0</v>
      </c>
      <c r="K26" s="1">
        <f>K$2*'Reformated Gas EG_MoEU Data'!K25</f>
        <v>0</v>
      </c>
      <c r="L26" s="1">
        <f>L$2*'Reformated Gas EG_MoEU Data'!L25</f>
        <v>0</v>
      </c>
      <c r="M26" s="1">
        <f>M$2*'Reformated Gas EG_MoEU Data'!M25</f>
        <v>0</v>
      </c>
      <c r="N26" s="1">
        <f>N$2*'Reformated Gas EG_MoEU Data'!N25</f>
        <v>0</v>
      </c>
      <c r="O26" s="1">
        <f>O$2*'Reformated Gas EG_MoEU Data'!O25</f>
        <v>366266</v>
      </c>
      <c r="P26" s="1">
        <f t="shared" si="2"/>
        <v>366266</v>
      </c>
    </row>
    <row r="27" spans="1:16" ht="12.75">
      <c r="A27" s="1" t="s">
        <v>45</v>
      </c>
      <c r="B27" s="1" t="s">
        <v>114</v>
      </c>
      <c r="C27" s="1">
        <f>C$2*'Reformated Gas EG_MoEU Data'!C26</f>
        <v>0</v>
      </c>
      <c r="D27" s="1">
        <f>D$2*'Reformated Gas EG_MoEU Data'!D26</f>
        <v>0</v>
      </c>
      <c r="E27" s="1">
        <f>E$2*'Reformated Gas EG_MoEU Data'!E26</f>
        <v>0</v>
      </c>
      <c r="F27" s="1">
        <f>F$2*'Reformated Gas EG_MoEU Data'!F26</f>
        <v>438339</v>
      </c>
      <c r="G27" s="1">
        <f>G$2*'Reformated Gas EG_MoEU Data'!G26</f>
        <v>0</v>
      </c>
      <c r="H27" s="1">
        <f>H$2*'Reformated Gas EG_MoEU Data'!H26</f>
        <v>0</v>
      </c>
      <c r="I27" s="1">
        <f>I$2*'Reformated Gas EG_MoEU Data'!I26</f>
        <v>0</v>
      </c>
      <c r="J27" s="1">
        <f>J$2*'Reformated Gas EG_MoEU Data'!J26</f>
        <v>0</v>
      </c>
      <c r="K27" s="1">
        <f>K$2*'Reformated Gas EG_MoEU Data'!K26</f>
        <v>0</v>
      </c>
      <c r="L27" s="1">
        <f>L$2*'Reformated Gas EG_MoEU Data'!L26</f>
        <v>0</v>
      </c>
      <c r="M27" s="1">
        <f>M$2*'Reformated Gas EG_MoEU Data'!M26</f>
        <v>0</v>
      </c>
      <c r="N27" s="1">
        <f>N$2*'Reformated Gas EG_MoEU Data'!N26</f>
        <v>0</v>
      </c>
      <c r="O27" s="1">
        <f>O$2*'Reformated Gas EG_MoEU Data'!O26</f>
        <v>438339</v>
      </c>
      <c r="P27" s="1">
        <f t="shared" si="2"/>
        <v>438339</v>
      </c>
    </row>
    <row r="28" spans="1:16" ht="12.75">
      <c r="A28" s="1" t="s">
        <v>46</v>
      </c>
      <c r="B28" s="1" t="s">
        <v>114</v>
      </c>
      <c r="C28" s="1">
        <f>C$2*'Reformated Gas EG_MoEU Data'!C27</f>
        <v>0</v>
      </c>
      <c r="D28" s="1">
        <f>D$2*'Reformated Gas EG_MoEU Data'!D27</f>
        <v>0</v>
      </c>
      <c r="E28" s="1">
        <f>E$2*'Reformated Gas EG_MoEU Data'!E27</f>
        <v>0</v>
      </c>
      <c r="F28" s="1">
        <f>F$2*'Reformated Gas EG_MoEU Data'!F27</f>
        <v>500540</v>
      </c>
      <c r="G28" s="1">
        <f>G$2*'Reformated Gas EG_MoEU Data'!G27</f>
        <v>0</v>
      </c>
      <c r="H28" s="1">
        <f>H$2*'Reformated Gas EG_MoEU Data'!H27</f>
        <v>0</v>
      </c>
      <c r="I28" s="1">
        <f>I$2*'Reformated Gas EG_MoEU Data'!I27</f>
        <v>0</v>
      </c>
      <c r="J28" s="1">
        <f>J$2*'Reformated Gas EG_MoEU Data'!J27</f>
        <v>0</v>
      </c>
      <c r="K28" s="1">
        <f>K$2*'Reformated Gas EG_MoEU Data'!K27</f>
        <v>0</v>
      </c>
      <c r="L28" s="1">
        <f>L$2*'Reformated Gas EG_MoEU Data'!L27</f>
        <v>0</v>
      </c>
      <c r="M28" s="1">
        <f>M$2*'Reformated Gas EG_MoEU Data'!M27</f>
        <v>0</v>
      </c>
      <c r="N28" s="1">
        <f>N$2*'Reformated Gas EG_MoEU Data'!N27</f>
        <v>0</v>
      </c>
      <c r="O28" s="1">
        <f>O$2*'Reformated Gas EG_MoEU Data'!O27</f>
        <v>500540</v>
      </c>
      <c r="P28" s="1">
        <f t="shared" si="2"/>
        <v>500540</v>
      </c>
    </row>
    <row r="29" spans="1:16" ht="12.75">
      <c r="A29" s="1" t="s">
        <v>47</v>
      </c>
      <c r="B29" s="1" t="s">
        <v>114</v>
      </c>
      <c r="C29" s="1">
        <f>C$2*'Reformated Gas EG_MoEU Data'!C28</f>
        <v>0</v>
      </c>
      <c r="D29" s="1">
        <f>D$2*'Reformated Gas EG_MoEU Data'!D28</f>
        <v>0</v>
      </c>
      <c r="E29" s="1">
        <f>E$2*'Reformated Gas EG_MoEU Data'!E28</f>
        <v>0</v>
      </c>
      <c r="F29" s="1">
        <f>F$2*'Reformated Gas EG_MoEU Data'!F28</f>
        <v>558512</v>
      </c>
      <c r="G29" s="1">
        <f>G$2*'Reformated Gas EG_MoEU Data'!G28</f>
        <v>0</v>
      </c>
      <c r="H29" s="1">
        <f>H$2*'Reformated Gas EG_MoEU Data'!H28</f>
        <v>0</v>
      </c>
      <c r="I29" s="1">
        <f>I$2*'Reformated Gas EG_MoEU Data'!I28</f>
        <v>0</v>
      </c>
      <c r="J29" s="1">
        <f>J$2*'Reformated Gas EG_MoEU Data'!J28</f>
        <v>0</v>
      </c>
      <c r="K29" s="1">
        <f>K$2*'Reformated Gas EG_MoEU Data'!K28</f>
        <v>0</v>
      </c>
      <c r="L29" s="1">
        <f>L$2*'Reformated Gas EG_MoEU Data'!L28</f>
        <v>0</v>
      </c>
      <c r="M29" s="1">
        <f>M$2*'Reformated Gas EG_MoEU Data'!M28</f>
        <v>0</v>
      </c>
      <c r="N29" s="1">
        <f>N$2*'Reformated Gas EG_MoEU Data'!N28</f>
        <v>0</v>
      </c>
      <c r="O29" s="1">
        <f>O$2*'Reformated Gas EG_MoEU Data'!O28</f>
        <v>558512</v>
      </c>
      <c r="P29" s="1">
        <f t="shared" si="2"/>
        <v>558512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selection activeCell="K4" sqref="K4:K15"/>
    </sheetView>
  </sheetViews>
  <sheetFormatPr defaultColWidth="9.140625" defaultRowHeight="12.75"/>
  <cols>
    <col min="3" max="9" width="12.7109375" style="1" customWidth="1"/>
    <col min="10" max="10" width="10.57421875" style="1" customWidth="1"/>
    <col min="11" max="11" width="12.28125" style="1" customWidth="1"/>
    <col min="12" max="13" width="14.00390625" style="1" customWidth="1"/>
    <col min="14" max="14" width="12.421875" style="1" customWidth="1"/>
    <col min="15" max="15" width="12.421875" style="0" customWidth="1"/>
    <col min="16" max="19" width="11.28125" style="0" customWidth="1"/>
  </cols>
  <sheetData>
    <row r="1" spans="3:14" ht="13.5" thickBot="1">
      <c r="C1" s="9" t="s">
        <v>73</v>
      </c>
      <c r="D1" s="7"/>
      <c r="G1" s="3" t="s">
        <v>71</v>
      </c>
      <c r="H1" s="3" t="s">
        <v>71</v>
      </c>
      <c r="I1" s="3"/>
      <c r="J1" s="9" t="s">
        <v>73</v>
      </c>
      <c r="K1" s="1">
        <v>1</v>
      </c>
      <c r="M1" s="3" t="s">
        <v>71</v>
      </c>
      <c r="N1" s="3" t="s">
        <v>71</v>
      </c>
    </row>
    <row r="2" spans="3:14" ht="12.75">
      <c r="C2" s="9" t="s">
        <v>74</v>
      </c>
      <c r="D2" s="29" t="s">
        <v>63</v>
      </c>
      <c r="E2" s="29" t="s">
        <v>63</v>
      </c>
      <c r="F2" s="3" t="s">
        <v>63</v>
      </c>
      <c r="G2" s="3" t="s">
        <v>64</v>
      </c>
      <c r="H2" s="3" t="s">
        <v>65</v>
      </c>
      <c r="I2" s="3"/>
      <c r="J2" s="9" t="s">
        <v>74</v>
      </c>
      <c r="K2" s="29" t="s">
        <v>63</v>
      </c>
      <c r="L2" s="3" t="s">
        <v>63</v>
      </c>
      <c r="M2" s="3" t="s">
        <v>64</v>
      </c>
      <c r="N2" s="3" t="s">
        <v>65</v>
      </c>
    </row>
    <row r="3" spans="3:14" ht="12.75">
      <c r="C3" s="9" t="s">
        <v>75</v>
      </c>
      <c r="D3" s="30" t="s">
        <v>62</v>
      </c>
      <c r="E3" s="30" t="s">
        <v>35</v>
      </c>
      <c r="F3" s="3" t="s">
        <v>61</v>
      </c>
      <c r="G3" s="3" t="s">
        <v>61</v>
      </c>
      <c r="H3" s="3" t="s">
        <v>61</v>
      </c>
      <c r="I3" s="3"/>
      <c r="J3" s="9" t="s">
        <v>75</v>
      </c>
      <c r="K3" s="30" t="s">
        <v>81</v>
      </c>
      <c r="L3" s="3" t="s">
        <v>82</v>
      </c>
      <c r="M3" s="3" t="s">
        <v>82</v>
      </c>
      <c r="N3" s="3" t="s">
        <v>82</v>
      </c>
    </row>
    <row r="4" spans="1:15" ht="12.75">
      <c r="A4" s="1" t="s">
        <v>36</v>
      </c>
      <c r="B4" s="1">
        <v>1</v>
      </c>
      <c r="C4" s="9">
        <f>Graphs!R9</f>
        <v>31</v>
      </c>
      <c r="D4" s="32">
        <v>306</v>
      </c>
      <c r="E4" s="32">
        <v>137388</v>
      </c>
      <c r="F4" s="11">
        <f>IF(E4&lt;&gt;"",E4/$C4,"")</f>
        <v>4431.870967741936</v>
      </c>
      <c r="G4" s="11">
        <f aca="true" t="shared" si="0" ref="G4:G15">IF($F4&lt;&gt;"",$F4+($F4*$B$23),"")</f>
        <v>4593.02991202346</v>
      </c>
      <c r="H4" s="11">
        <f aca="true" t="shared" si="1" ref="H4:H15">IF($F4&lt;&gt;"",$F4-($F4*$B$23),"")</f>
        <v>4270.712023460411</v>
      </c>
      <c r="I4" s="11"/>
      <c r="J4" s="9">
        <f>Graphs!S9</f>
        <v>30</v>
      </c>
      <c r="K4" s="32">
        <v>1481</v>
      </c>
      <c r="L4" s="11">
        <f>IF(K4&lt;&gt;"",K4/$J4,"")</f>
        <v>49.36666666666667</v>
      </c>
      <c r="M4" s="11">
        <f aca="true" t="shared" si="2" ref="M4:M15">IF($L4&lt;&gt;"",$L4+($L4*$B$23),"")</f>
        <v>51.161818181818184</v>
      </c>
      <c r="N4" s="11">
        <f aca="true" t="shared" si="3" ref="N4:N15">IF($L4&lt;&gt;"",$L4-($L4*$B$23),"")</f>
        <v>47.57151515151515</v>
      </c>
      <c r="O4" s="1" t="s">
        <v>36</v>
      </c>
    </row>
    <row r="5" spans="1:15" ht="12.75">
      <c r="A5" s="1" t="s">
        <v>37</v>
      </c>
      <c r="B5" s="1">
        <v>2</v>
      </c>
      <c r="C5" s="9">
        <f>Graphs!R10</f>
        <v>28</v>
      </c>
      <c r="D5" s="32">
        <v>307</v>
      </c>
      <c r="E5" s="32">
        <v>144913</v>
      </c>
      <c r="F5" s="11">
        <f aca="true" t="shared" si="4" ref="F5:F15">IF(E5&lt;&gt;"",E5/$C5,"")</f>
        <v>5175.464285714285</v>
      </c>
      <c r="G5" s="11">
        <f t="shared" si="0"/>
        <v>5363.662987012986</v>
      </c>
      <c r="H5" s="11">
        <f t="shared" si="1"/>
        <v>4987.265584415584</v>
      </c>
      <c r="I5" s="11"/>
      <c r="J5" s="9">
        <f>Graphs!S10</f>
        <v>33</v>
      </c>
      <c r="K5" s="32">
        <v>1665</v>
      </c>
      <c r="L5" s="11">
        <f aca="true" t="shared" si="5" ref="L5:L15">IF(K5&lt;&gt;"",K5/$J5,"")</f>
        <v>50.45454545454545</v>
      </c>
      <c r="M5" s="11">
        <f t="shared" si="2"/>
        <v>52.289256198347104</v>
      </c>
      <c r="N5" s="11">
        <f t="shared" si="3"/>
        <v>48.6198347107438</v>
      </c>
      <c r="O5" s="1" t="s">
        <v>37</v>
      </c>
    </row>
    <row r="6" spans="1:15" ht="12.75">
      <c r="A6" s="1" t="s">
        <v>38</v>
      </c>
      <c r="B6" s="1">
        <v>3</v>
      </c>
      <c r="C6" s="9">
        <f>Graphs!R11</f>
        <v>31</v>
      </c>
      <c r="D6" s="32">
        <v>295</v>
      </c>
      <c r="E6" s="32">
        <v>134856</v>
      </c>
      <c r="F6" s="11">
        <f t="shared" si="4"/>
        <v>4350.193548387097</v>
      </c>
      <c r="G6" s="11">
        <f t="shared" si="0"/>
        <v>4508.382404692082</v>
      </c>
      <c r="H6" s="11">
        <f t="shared" si="1"/>
        <v>4192.004692082111</v>
      </c>
      <c r="I6" s="11"/>
      <c r="J6" s="9">
        <f>Graphs!S11</f>
        <v>30</v>
      </c>
      <c r="K6" s="32">
        <v>1284</v>
      </c>
      <c r="L6" s="11">
        <f t="shared" si="5"/>
        <v>42.8</v>
      </c>
      <c r="M6" s="11">
        <f t="shared" si="2"/>
        <v>44.35636363636363</v>
      </c>
      <c r="N6" s="11">
        <f t="shared" si="3"/>
        <v>41.24363636363636</v>
      </c>
      <c r="O6" s="1" t="s">
        <v>38</v>
      </c>
    </row>
    <row r="7" spans="1:15" ht="12.75">
      <c r="A7" s="1" t="s">
        <v>39</v>
      </c>
      <c r="B7" s="1">
        <v>4</v>
      </c>
      <c r="C7" s="9">
        <f>Graphs!R12</f>
        <v>30</v>
      </c>
      <c r="D7" s="32">
        <v>330</v>
      </c>
      <c r="E7" s="32">
        <v>140128</v>
      </c>
      <c r="F7" s="11">
        <f t="shared" si="4"/>
        <v>4670.933333333333</v>
      </c>
      <c r="G7" s="11">
        <f t="shared" si="0"/>
        <v>4840.785454545455</v>
      </c>
      <c r="H7" s="11">
        <f t="shared" si="1"/>
        <v>4501.081212121212</v>
      </c>
      <c r="I7" s="11"/>
      <c r="J7" s="9">
        <f>Graphs!S12</f>
        <v>28</v>
      </c>
      <c r="K7" s="32">
        <v>965</v>
      </c>
      <c r="L7" s="11">
        <f t="shared" si="5"/>
        <v>34.464285714285715</v>
      </c>
      <c r="M7" s="11">
        <f t="shared" si="2"/>
        <v>35.71753246753247</v>
      </c>
      <c r="N7" s="11">
        <f t="shared" si="3"/>
        <v>33.21103896103896</v>
      </c>
      <c r="O7" s="1" t="s">
        <v>39</v>
      </c>
    </row>
    <row r="8" spans="1:15" ht="12.75">
      <c r="A8" s="1" t="s">
        <v>40</v>
      </c>
      <c r="B8" s="1">
        <v>5</v>
      </c>
      <c r="C8" s="9">
        <f>Graphs!R13</f>
        <v>31</v>
      </c>
      <c r="D8" s="32">
        <v>332</v>
      </c>
      <c r="E8" s="32">
        <v>157606</v>
      </c>
      <c r="F8" s="11">
        <f t="shared" si="4"/>
        <v>5084.064516129032</v>
      </c>
      <c r="G8" s="11">
        <f t="shared" si="0"/>
        <v>5268.939589442815</v>
      </c>
      <c r="H8" s="11">
        <f t="shared" si="1"/>
        <v>4899.189442815249</v>
      </c>
      <c r="I8" s="11"/>
      <c r="J8" s="9">
        <f>Graphs!S13</f>
        <v>29</v>
      </c>
      <c r="K8" s="32">
        <v>1137</v>
      </c>
      <c r="L8" s="11">
        <f t="shared" si="5"/>
        <v>39.206896551724135</v>
      </c>
      <c r="M8" s="11">
        <f t="shared" si="2"/>
        <v>40.63260188087774</v>
      </c>
      <c r="N8" s="11">
        <f t="shared" si="3"/>
        <v>37.78119122257053</v>
      </c>
      <c r="O8" s="1" t="s">
        <v>40</v>
      </c>
    </row>
    <row r="9" spans="1:15" ht="12.75">
      <c r="A9" s="1" t="s">
        <v>41</v>
      </c>
      <c r="B9" s="1">
        <v>6</v>
      </c>
      <c r="C9" s="9">
        <f>Graphs!R14</f>
        <v>30</v>
      </c>
      <c r="D9" s="32">
        <v>322</v>
      </c>
      <c r="E9" s="32">
        <v>142425</v>
      </c>
      <c r="F9" s="11">
        <f t="shared" si="4"/>
        <v>4747.5</v>
      </c>
      <c r="G9" s="11">
        <f t="shared" si="0"/>
        <v>4920.136363636364</v>
      </c>
      <c r="H9" s="11">
        <f t="shared" si="1"/>
        <v>4574.863636363636</v>
      </c>
      <c r="I9" s="11"/>
      <c r="J9" s="9">
        <f>Graphs!S14</f>
        <v>33</v>
      </c>
      <c r="K9" s="32">
        <v>1082</v>
      </c>
      <c r="L9" s="11">
        <f t="shared" si="5"/>
        <v>32.78787878787879</v>
      </c>
      <c r="M9" s="11">
        <f t="shared" si="2"/>
        <v>33.9801652892562</v>
      </c>
      <c r="N9" s="11">
        <f t="shared" si="3"/>
        <v>31.59559228650138</v>
      </c>
      <c r="O9" s="1" t="s">
        <v>41</v>
      </c>
    </row>
    <row r="10" spans="1:25" ht="12.75">
      <c r="A10" s="1" t="s">
        <v>42</v>
      </c>
      <c r="B10" s="1">
        <v>7</v>
      </c>
      <c r="C10" s="9">
        <f>Graphs!R15</f>
        <v>31</v>
      </c>
      <c r="D10" s="32">
        <v>373</v>
      </c>
      <c r="E10" s="32">
        <v>160266</v>
      </c>
      <c r="F10" s="11">
        <f t="shared" si="4"/>
        <v>5169.870967741936</v>
      </c>
      <c r="G10" s="11">
        <f t="shared" si="0"/>
        <v>5357.866275659824</v>
      </c>
      <c r="H10" s="11">
        <f t="shared" si="1"/>
        <v>4981.875659824047</v>
      </c>
      <c r="I10" s="11"/>
      <c r="J10" s="9">
        <f>Graphs!S15</f>
        <v>29</v>
      </c>
      <c r="K10" s="32">
        <v>367</v>
      </c>
      <c r="L10" s="11">
        <f t="shared" si="5"/>
        <v>12.655172413793103</v>
      </c>
      <c r="M10" s="11">
        <f t="shared" si="2"/>
        <v>13.115360501567398</v>
      </c>
      <c r="N10" s="11">
        <f t="shared" si="3"/>
        <v>12.194984326018808</v>
      </c>
      <c r="O10" s="1" t="s">
        <v>42</v>
      </c>
      <c r="Y10" s="1"/>
    </row>
    <row r="11" spans="1:15" ht="12.75">
      <c r="A11" s="1" t="s">
        <v>43</v>
      </c>
      <c r="B11" s="1">
        <v>8</v>
      </c>
      <c r="C11" s="9">
        <f>Graphs!R16</f>
        <v>31</v>
      </c>
      <c r="D11" s="32">
        <v>385</v>
      </c>
      <c r="E11" s="32">
        <v>182185</v>
      </c>
      <c r="F11" s="11">
        <f t="shared" si="4"/>
        <v>5876.935483870968</v>
      </c>
      <c r="G11" s="11">
        <f t="shared" si="0"/>
        <v>6090.642228739003</v>
      </c>
      <c r="H11" s="11">
        <f t="shared" si="1"/>
        <v>5663.228739002932</v>
      </c>
      <c r="I11" s="11"/>
      <c r="J11" s="9">
        <f>Graphs!S16</f>
        <v>28</v>
      </c>
      <c r="K11" s="32">
        <v>1334</v>
      </c>
      <c r="L11" s="11">
        <f t="shared" si="5"/>
        <v>47.642857142857146</v>
      </c>
      <c r="M11" s="11">
        <f t="shared" si="2"/>
        <v>49.37532467532468</v>
      </c>
      <c r="N11" s="11">
        <f t="shared" si="3"/>
        <v>45.910389610389615</v>
      </c>
      <c r="O11" s="1" t="s">
        <v>43</v>
      </c>
    </row>
    <row r="12" spans="1:15" ht="12.75">
      <c r="A12" s="1" t="s">
        <v>44</v>
      </c>
      <c r="B12" s="1">
        <v>9</v>
      </c>
      <c r="C12" s="9">
        <f>Graphs!R17</f>
        <v>30</v>
      </c>
      <c r="D12" s="32">
        <v>381</v>
      </c>
      <c r="E12" s="32">
        <v>183224</v>
      </c>
      <c r="F12" s="11">
        <f t="shared" si="4"/>
        <v>6107.466666666666</v>
      </c>
      <c r="G12" s="11">
        <f t="shared" si="0"/>
        <v>6329.556363636363</v>
      </c>
      <c r="H12" s="11">
        <f t="shared" si="1"/>
        <v>5885.376969696969</v>
      </c>
      <c r="I12" s="11"/>
      <c r="J12" s="9">
        <f>Graphs!S17</f>
        <v>30</v>
      </c>
      <c r="K12" s="32"/>
      <c r="L12" s="11">
        <f t="shared" si="5"/>
      </c>
      <c r="M12" s="11">
        <f t="shared" si="2"/>
      </c>
      <c r="N12" s="11">
        <f t="shared" si="3"/>
      </c>
      <c r="O12" s="1" t="s">
        <v>44</v>
      </c>
    </row>
    <row r="13" spans="1:15" ht="12.75">
      <c r="A13" s="1" t="s">
        <v>45</v>
      </c>
      <c r="B13" s="1">
        <v>10</v>
      </c>
      <c r="C13" s="9">
        <f>Graphs!R18</f>
        <v>31</v>
      </c>
      <c r="D13" s="32">
        <v>385</v>
      </c>
      <c r="E13" s="32">
        <v>168289</v>
      </c>
      <c r="F13" s="11">
        <f t="shared" si="4"/>
        <v>5428.677419354839</v>
      </c>
      <c r="G13" s="11">
        <f t="shared" si="0"/>
        <v>5626.083870967742</v>
      </c>
      <c r="H13" s="11">
        <f t="shared" si="1"/>
        <v>5231.270967741936</v>
      </c>
      <c r="I13" s="11"/>
      <c r="J13" s="9">
        <f>Graphs!S18</f>
        <v>32</v>
      </c>
      <c r="K13" s="32">
        <v>1461</v>
      </c>
      <c r="L13" s="11">
        <f t="shared" si="5"/>
        <v>45.65625</v>
      </c>
      <c r="M13" s="11">
        <f t="shared" si="2"/>
        <v>47.31647727272727</v>
      </c>
      <c r="N13" s="11">
        <f t="shared" si="3"/>
        <v>43.99602272727273</v>
      </c>
      <c r="O13" s="1" t="s">
        <v>45</v>
      </c>
    </row>
    <row r="14" spans="1:15" ht="12.75">
      <c r="A14" s="1" t="s">
        <v>46</v>
      </c>
      <c r="B14" s="1">
        <v>11</v>
      </c>
      <c r="C14" s="9">
        <f>Graphs!R19</f>
        <v>30</v>
      </c>
      <c r="D14" s="32">
        <v>318</v>
      </c>
      <c r="E14" s="32">
        <v>163067</v>
      </c>
      <c r="F14" s="11">
        <f t="shared" si="4"/>
        <v>5435.566666666667</v>
      </c>
      <c r="G14" s="11">
        <f t="shared" si="0"/>
        <v>5633.223636363637</v>
      </c>
      <c r="H14" s="11">
        <f t="shared" si="1"/>
        <v>5237.909696969697</v>
      </c>
      <c r="I14" s="11"/>
      <c r="J14" s="9">
        <f>Graphs!S19</f>
        <v>29</v>
      </c>
      <c r="K14" s="32"/>
      <c r="L14" s="11">
        <f t="shared" si="5"/>
      </c>
      <c r="M14" s="11">
        <f t="shared" si="2"/>
      </c>
      <c r="N14" s="11">
        <f t="shared" si="3"/>
      </c>
      <c r="O14" s="1" t="s">
        <v>46</v>
      </c>
    </row>
    <row r="15" spans="1:15" ht="13.5" thickBot="1">
      <c r="A15" s="1" t="s">
        <v>47</v>
      </c>
      <c r="B15" s="1">
        <v>12</v>
      </c>
      <c r="C15" s="9">
        <f>Graphs!R20</f>
        <v>31</v>
      </c>
      <c r="D15" s="33">
        <v>285</v>
      </c>
      <c r="E15" s="33">
        <v>130832</v>
      </c>
      <c r="F15" s="11">
        <f t="shared" si="4"/>
        <v>4220.387096774193</v>
      </c>
      <c r="G15" s="11">
        <f t="shared" si="0"/>
        <v>4373.8557184750725</v>
      </c>
      <c r="H15" s="11">
        <f t="shared" si="1"/>
        <v>4066.9184750733134</v>
      </c>
      <c r="I15" s="11"/>
      <c r="J15" s="9">
        <f>Graphs!S20</f>
        <v>33</v>
      </c>
      <c r="K15" s="33">
        <v>2386</v>
      </c>
      <c r="L15" s="11">
        <f t="shared" si="5"/>
        <v>72.3030303030303</v>
      </c>
      <c r="M15" s="11">
        <f t="shared" si="2"/>
        <v>74.93223140495867</v>
      </c>
      <c r="N15" s="11">
        <f t="shared" si="3"/>
        <v>69.67382920110192</v>
      </c>
      <c r="O15" s="1" t="s">
        <v>47</v>
      </c>
    </row>
    <row r="16" ht="12.75">
      <c r="J16"/>
    </row>
    <row r="19" spans="2:11" ht="12.75">
      <c r="B19" s="28" t="s">
        <v>67</v>
      </c>
      <c r="K19" s="13"/>
    </row>
    <row r="20" spans="2:12" ht="12.75">
      <c r="B20" s="16">
        <f>Graphs!T24</f>
        <v>22</v>
      </c>
      <c r="C20" s="10" t="s">
        <v>69</v>
      </c>
      <c r="K20" s="7"/>
      <c r="L20" s="15"/>
    </row>
    <row r="21" spans="2:12" ht="12.75">
      <c r="B21" s="16">
        <f>Graphs!T25</f>
        <v>10</v>
      </c>
      <c r="C21" s="10" t="s">
        <v>70</v>
      </c>
      <c r="K21" s="7"/>
      <c r="L21" s="15"/>
    </row>
    <row r="22" spans="2:12" ht="12.75">
      <c r="B22" s="7">
        <f>31*24</f>
        <v>744</v>
      </c>
      <c r="C22" s="15" t="s">
        <v>66</v>
      </c>
      <c r="K22" s="7"/>
      <c r="L22" s="15"/>
    </row>
    <row r="23" spans="2:12" ht="12.75">
      <c r="B23" s="14">
        <f>B24</f>
        <v>0.03636363636363636</v>
      </c>
      <c r="C23" s="10" t="s">
        <v>68</v>
      </c>
      <c r="K23" s="14"/>
      <c r="L23" s="10"/>
    </row>
    <row r="24" spans="2:12" ht="12.75">
      <c r="B24" s="1">
        <f>8/(B20*B21)</f>
        <v>0.03636363636363636</v>
      </c>
      <c r="C24" s="10" t="s">
        <v>79</v>
      </c>
      <c r="L24" s="10"/>
    </row>
    <row r="25" ht="12.75">
      <c r="B2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N2:AH2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4" max="14" width="12.7109375" style="0" bestFit="1" customWidth="1"/>
    <col min="15" max="15" width="12.28125" style="1" bestFit="1" customWidth="1"/>
  </cols>
  <sheetData>
    <row r="2" ht="12.75">
      <c r="N2" s="18"/>
    </row>
    <row r="5" spans="18:20" ht="12.75">
      <c r="R5" s="1" t="s">
        <v>84</v>
      </c>
      <c r="S5" s="1" t="s">
        <v>84</v>
      </c>
      <c r="T5" s="1" t="s">
        <v>115</v>
      </c>
    </row>
    <row r="6" spans="18:20" ht="12.75">
      <c r="R6" s="1" t="s">
        <v>86</v>
      </c>
      <c r="S6" s="1" t="s">
        <v>87</v>
      </c>
      <c r="T6" s="1" t="s">
        <v>116</v>
      </c>
    </row>
    <row r="7" spans="18:34" ht="12.75">
      <c r="R7" s="1" t="s">
        <v>74</v>
      </c>
      <c r="S7" s="1" t="s">
        <v>74</v>
      </c>
      <c r="T7" s="1" t="s">
        <v>117</v>
      </c>
      <c r="Y7" s="3" t="s">
        <v>89</v>
      </c>
      <c r="Z7" s="3"/>
      <c r="AA7" s="3"/>
      <c r="AC7" s="3" t="s">
        <v>119</v>
      </c>
      <c r="AD7" s="3"/>
      <c r="AE7" s="3"/>
      <c r="AG7" s="3" t="s">
        <v>120</v>
      </c>
      <c r="AH7" s="3"/>
    </row>
    <row r="8" spans="14:33" ht="12.75">
      <c r="N8" s="12" t="s">
        <v>78</v>
      </c>
      <c r="O8" s="3" t="s">
        <v>77</v>
      </c>
      <c r="R8" s="1" t="s">
        <v>85</v>
      </c>
      <c r="S8" s="1" t="s">
        <v>85</v>
      </c>
      <c r="T8" s="1" t="s">
        <v>118</v>
      </c>
      <c r="X8" s="1" t="s">
        <v>88</v>
      </c>
      <c r="Y8" s="1" t="s">
        <v>63</v>
      </c>
      <c r="AB8" s="1" t="s">
        <v>88</v>
      </c>
      <c r="AC8" s="1" t="s">
        <v>63</v>
      </c>
      <c r="AF8" s="1" t="s">
        <v>88</v>
      </c>
      <c r="AG8" s="1" t="s">
        <v>63</v>
      </c>
    </row>
    <row r="9" spans="14:34" ht="12.75">
      <c r="N9" s="6" t="s">
        <v>50</v>
      </c>
      <c r="O9" s="2">
        <v>1</v>
      </c>
      <c r="Q9" s="1" t="s">
        <v>36</v>
      </c>
      <c r="R9" s="2">
        <f>T9</f>
        <v>31</v>
      </c>
      <c r="S9" s="2">
        <v>30</v>
      </c>
      <c r="T9" s="27">
        <v>31</v>
      </c>
      <c r="U9" s="1"/>
      <c r="W9" s="1"/>
      <c r="X9" s="1">
        <f>'Mult EG_MoEU Elec Data to Graph'!O18</f>
        <v>345.62</v>
      </c>
      <c r="Y9" s="17">
        <f>'Input Utility Data Here'!D4</f>
        <v>306</v>
      </c>
      <c r="Z9" s="24">
        <f aca="true" t="shared" si="0" ref="Z9:Z21">X9/Y9-1</f>
        <v>0.1294771241830066</v>
      </c>
      <c r="AA9" s="1"/>
      <c r="AB9" s="17">
        <f>'Mult EG_MoEU Elec Data to Graph'!O5</f>
        <v>4926.548387096775</v>
      </c>
      <c r="AC9" s="17">
        <f>'Input Utility Data Here'!F4</f>
        <v>4431.870967741936</v>
      </c>
      <c r="AD9" s="24">
        <f aca="true" t="shared" si="1" ref="AD9:AD21">AB9/AC9-1</f>
        <v>0.11161819081724755</v>
      </c>
      <c r="AF9" s="19">
        <f>'Mult EG_MoEU Gas Data to Graph'!P5</f>
        <v>69.61333333333333</v>
      </c>
      <c r="AG9" s="19">
        <f>'Input Utility Data Here'!L4</f>
        <v>49.36666666666667</v>
      </c>
      <c r="AH9" s="24">
        <f aca="true" t="shared" si="2" ref="AH9:AH21">AF9/AG9-1</f>
        <v>0.4101282916948008</v>
      </c>
    </row>
    <row r="10" spans="14:34" ht="12.75">
      <c r="N10" s="6" t="s">
        <v>49</v>
      </c>
      <c r="O10" s="2">
        <v>1</v>
      </c>
      <c r="Q10" s="1" t="s">
        <v>37</v>
      </c>
      <c r="R10" s="2">
        <f aca="true" t="shared" si="3" ref="R10:R20">T10</f>
        <v>28</v>
      </c>
      <c r="S10" s="2">
        <v>33</v>
      </c>
      <c r="T10" s="27">
        <v>28</v>
      </c>
      <c r="X10" s="1">
        <f>'Mult EG_MoEU Elec Data to Graph'!O19</f>
        <v>351.29</v>
      </c>
      <c r="Y10" s="17">
        <f>'Input Utility Data Here'!D5</f>
        <v>307</v>
      </c>
      <c r="Z10" s="24">
        <f t="shared" si="0"/>
        <v>0.14426710097719875</v>
      </c>
      <c r="AB10" s="17">
        <f>'Mult EG_MoEU Elec Data to Graph'!O6</f>
        <v>5038.071428571428</v>
      </c>
      <c r="AC10" s="17">
        <f>'Input Utility Data Here'!F5</f>
        <v>5175.464285714285</v>
      </c>
      <c r="AD10" s="24">
        <f t="shared" si="1"/>
        <v>-0.026546962660354834</v>
      </c>
      <c r="AF10" s="19">
        <f>'Mult EG_MoEU Gas Data to Graph'!P6</f>
        <v>50.75333333333333</v>
      </c>
      <c r="AG10" s="19">
        <f>'Input Utility Data Here'!L5</f>
        <v>50.45454545454545</v>
      </c>
      <c r="AH10" s="24">
        <f t="shared" si="2"/>
        <v>0.00592192192192198</v>
      </c>
    </row>
    <row r="11" spans="14:34" ht="12.75">
      <c r="N11" s="6" t="s">
        <v>51</v>
      </c>
      <c r="O11" s="2">
        <v>1</v>
      </c>
      <c r="Q11" s="1" t="s">
        <v>38</v>
      </c>
      <c r="R11" s="2">
        <f t="shared" si="3"/>
        <v>31</v>
      </c>
      <c r="S11" s="2">
        <v>30</v>
      </c>
      <c r="T11" s="27">
        <v>31</v>
      </c>
      <c r="X11" s="1">
        <f>'Mult EG_MoEU Elec Data to Graph'!O20</f>
        <v>368.71</v>
      </c>
      <c r="Y11" s="17">
        <f>'Input Utility Data Here'!D6</f>
        <v>295</v>
      </c>
      <c r="Z11" s="24">
        <f t="shared" si="0"/>
        <v>0.24986440677966093</v>
      </c>
      <c r="AB11" s="17">
        <f>'Mult EG_MoEU Elec Data to Graph'!O7</f>
        <v>5097.580645161291</v>
      </c>
      <c r="AC11" s="17">
        <f>'Input Utility Data Here'!F6</f>
        <v>4350.193548387097</v>
      </c>
      <c r="AD11" s="24">
        <f t="shared" si="1"/>
        <v>0.17180548140238483</v>
      </c>
      <c r="AF11" s="19">
        <f>'Mult EG_MoEU Gas Data to Graph'!P7</f>
        <v>59.63866666666667</v>
      </c>
      <c r="AG11" s="19">
        <f>'Input Utility Data Here'!L6</f>
        <v>42.8</v>
      </c>
      <c r="AH11" s="24">
        <f t="shared" si="2"/>
        <v>0.3934267912772589</v>
      </c>
    </row>
    <row r="12" spans="14:34" ht="12.75">
      <c r="N12" s="6" t="s">
        <v>52</v>
      </c>
      <c r="O12" s="2">
        <v>1</v>
      </c>
      <c r="Q12" s="1" t="s">
        <v>39</v>
      </c>
      <c r="R12" s="2">
        <f t="shared" si="3"/>
        <v>30</v>
      </c>
      <c r="S12" s="2">
        <v>28</v>
      </c>
      <c r="T12" s="27">
        <v>30</v>
      </c>
      <c r="X12" s="1">
        <f>'Mult EG_MoEU Elec Data to Graph'!O21</f>
        <v>355.02</v>
      </c>
      <c r="Y12" s="17">
        <f>'Input Utility Data Here'!D7</f>
        <v>330</v>
      </c>
      <c r="Z12" s="24">
        <f t="shared" si="0"/>
        <v>0.07581818181818178</v>
      </c>
      <c r="AB12" s="17">
        <f>'Mult EG_MoEU Elec Data to Graph'!O8</f>
        <v>5172.4</v>
      </c>
      <c r="AC12" s="17">
        <f>'Input Utility Data Here'!F7</f>
        <v>4670.933333333333</v>
      </c>
      <c r="AD12" s="24">
        <f t="shared" si="1"/>
        <v>0.10735898606987893</v>
      </c>
      <c r="AF12" s="19">
        <f>'Mult EG_MoEU Gas Data to Graph'!P8</f>
        <v>55.791785714285716</v>
      </c>
      <c r="AG12" s="19">
        <f>'Input Utility Data Here'!L7</f>
        <v>34.464285714285715</v>
      </c>
      <c r="AH12" s="24">
        <f t="shared" si="2"/>
        <v>0.6188290155440415</v>
      </c>
    </row>
    <row r="13" spans="14:34" ht="12.75">
      <c r="N13" s="6" t="s">
        <v>53</v>
      </c>
      <c r="O13" s="2">
        <v>1</v>
      </c>
      <c r="Q13" s="1" t="s">
        <v>40</v>
      </c>
      <c r="R13" s="2">
        <f t="shared" si="3"/>
        <v>31</v>
      </c>
      <c r="S13" s="2">
        <v>29</v>
      </c>
      <c r="T13" s="27">
        <v>31</v>
      </c>
      <c r="X13" s="1">
        <f>'Mult EG_MoEU Elec Data to Graph'!O22</f>
        <v>363.56</v>
      </c>
      <c r="Y13" s="17">
        <f>'Input Utility Data Here'!D8</f>
        <v>332</v>
      </c>
      <c r="Z13" s="24">
        <f t="shared" si="0"/>
        <v>0.09506024096385546</v>
      </c>
      <c r="AB13" s="17">
        <f>'Mult EG_MoEU Elec Data to Graph'!O9</f>
        <v>5034.064516129032</v>
      </c>
      <c r="AC13" s="17">
        <f>'Input Utility Data Here'!F8</f>
        <v>5084.064516129032</v>
      </c>
      <c r="AD13" s="24">
        <f t="shared" si="1"/>
        <v>-0.00983465096506475</v>
      </c>
      <c r="AF13" s="19">
        <f>'Mult EG_MoEU Gas Data to Graph'!P9</f>
        <v>51.55896551724138</v>
      </c>
      <c r="AG13" s="19">
        <f>'Input Utility Data Here'!L8</f>
        <v>39.206896551724135</v>
      </c>
      <c r="AH13" s="24">
        <f t="shared" si="2"/>
        <v>0.31504837291116994</v>
      </c>
    </row>
    <row r="14" spans="14:34" ht="12.75">
      <c r="N14" s="6" t="s">
        <v>54</v>
      </c>
      <c r="O14" s="2">
        <v>1</v>
      </c>
      <c r="Q14" s="1" t="s">
        <v>41</v>
      </c>
      <c r="R14" s="2">
        <f t="shared" si="3"/>
        <v>30</v>
      </c>
      <c r="S14" s="2">
        <v>33</v>
      </c>
      <c r="T14" s="27">
        <v>30</v>
      </c>
      <c r="X14" s="1">
        <f>'Mult EG_MoEU Elec Data to Graph'!O23</f>
        <v>381.99</v>
      </c>
      <c r="Y14" s="17">
        <f>'Input Utility Data Here'!D9</f>
        <v>322</v>
      </c>
      <c r="Z14" s="24">
        <f t="shared" si="0"/>
        <v>0.18630434782608707</v>
      </c>
      <c r="AB14" s="17">
        <f>'Mult EG_MoEU Elec Data to Graph'!O10</f>
        <v>5428.366666666667</v>
      </c>
      <c r="AC14" s="17">
        <f>'Input Utility Data Here'!F9</f>
        <v>4747.5</v>
      </c>
      <c r="AD14" s="24">
        <f t="shared" si="1"/>
        <v>0.14341583289450588</v>
      </c>
      <c r="AF14" s="19">
        <f>'Mult EG_MoEU Gas Data to Graph'!P10</f>
        <v>35.00878787878788</v>
      </c>
      <c r="AG14" s="19">
        <f>'Input Utility Data Here'!L9</f>
        <v>32.78787878787879</v>
      </c>
      <c r="AH14" s="24">
        <f t="shared" si="2"/>
        <v>0.06773567467652497</v>
      </c>
    </row>
    <row r="15" spans="14:34" ht="12.75">
      <c r="N15" s="6" t="s">
        <v>55</v>
      </c>
      <c r="O15" s="2">
        <v>1</v>
      </c>
      <c r="Q15" s="1" t="s">
        <v>42</v>
      </c>
      <c r="R15" s="2">
        <f t="shared" si="3"/>
        <v>31</v>
      </c>
      <c r="S15" s="2">
        <v>29</v>
      </c>
      <c r="T15" s="27">
        <v>31</v>
      </c>
      <c r="X15" s="1">
        <f>'Mult EG_MoEU Elec Data to Graph'!O24</f>
        <v>381.53</v>
      </c>
      <c r="Y15" s="17">
        <f>'Input Utility Data Here'!D10</f>
        <v>373</v>
      </c>
      <c r="Z15" s="24">
        <f t="shared" si="0"/>
        <v>0.022868632707774728</v>
      </c>
      <c r="AB15" s="17">
        <f>'Mult EG_MoEU Elec Data to Graph'!O11</f>
        <v>5462.870967741936</v>
      </c>
      <c r="AC15" s="17">
        <f>'Input Utility Data Here'!F10</f>
        <v>5169.870967741936</v>
      </c>
      <c r="AD15" s="24">
        <f t="shared" si="1"/>
        <v>0.056674528596208695</v>
      </c>
      <c r="AF15" s="19">
        <f>'Mult EG_MoEU Gas Data to Graph'!P11</f>
        <v>37.19655172413793</v>
      </c>
      <c r="AG15" s="19">
        <f>'Input Utility Data Here'!L10</f>
        <v>12.655172413793103</v>
      </c>
      <c r="AH15" s="24">
        <f t="shared" si="2"/>
        <v>1.9392370572207085</v>
      </c>
    </row>
    <row r="16" spans="14:34" ht="12.75">
      <c r="N16" s="6" t="s">
        <v>56</v>
      </c>
      <c r="O16" s="2">
        <v>1</v>
      </c>
      <c r="Q16" s="1" t="s">
        <v>43</v>
      </c>
      <c r="R16" s="2">
        <f t="shared" si="3"/>
        <v>31</v>
      </c>
      <c r="S16" s="2">
        <v>28</v>
      </c>
      <c r="T16" s="27">
        <v>31</v>
      </c>
      <c r="X16" s="1">
        <f>'Mult EG_MoEU Elec Data to Graph'!O25</f>
        <v>379.24</v>
      </c>
      <c r="Y16" s="17">
        <f>'Input Utility Data Here'!D11</f>
        <v>385</v>
      </c>
      <c r="Z16" s="24">
        <f t="shared" si="0"/>
        <v>-0.014961038961038953</v>
      </c>
      <c r="AB16" s="17">
        <f>'Mult EG_MoEU Elec Data to Graph'!O12</f>
        <v>5511.451612903225</v>
      </c>
      <c r="AC16" s="17">
        <f>'Input Utility Data Here'!F11</f>
        <v>5876.935483870968</v>
      </c>
      <c r="AD16" s="24">
        <f t="shared" si="1"/>
        <v>-0.062189532617943355</v>
      </c>
      <c r="AF16" s="19">
        <f>'Mult EG_MoEU Gas Data to Graph'!P12</f>
        <v>36.56357142857143</v>
      </c>
      <c r="AG16" s="19">
        <f>'Input Utility Data Here'!L11</f>
        <v>47.642857142857146</v>
      </c>
      <c r="AH16" s="24">
        <f t="shared" si="2"/>
        <v>-0.23254872563718143</v>
      </c>
    </row>
    <row r="17" spans="14:34" ht="12.75">
      <c r="N17" s="6" t="s">
        <v>57</v>
      </c>
      <c r="O17" s="2">
        <v>1</v>
      </c>
      <c r="Q17" s="1" t="s">
        <v>44</v>
      </c>
      <c r="R17" s="2">
        <f t="shared" si="3"/>
        <v>30</v>
      </c>
      <c r="S17" s="2">
        <v>30</v>
      </c>
      <c r="T17" s="27">
        <v>30</v>
      </c>
      <c r="X17" s="1">
        <f>'Mult EG_MoEU Elec Data to Graph'!O26</f>
        <v>406.58</v>
      </c>
      <c r="Y17" s="17">
        <f>'Input Utility Data Here'!D12</f>
        <v>381</v>
      </c>
      <c r="Z17" s="24">
        <f t="shared" si="0"/>
        <v>0.06713910761154862</v>
      </c>
      <c r="AB17" s="17">
        <f>'Mult EG_MoEU Elec Data to Graph'!O13</f>
        <v>5554.333333333333</v>
      </c>
      <c r="AC17" s="17">
        <f>'Input Utility Data Here'!F12</f>
        <v>6107.466666666666</v>
      </c>
      <c r="AD17" s="24">
        <f t="shared" si="1"/>
        <v>-0.09056673798192372</v>
      </c>
      <c r="AF17" s="19">
        <f>'Mult EG_MoEU Gas Data to Graph'!P13</f>
        <v>34.85</v>
      </c>
      <c r="AG17" s="19">
        <f>'Input Utility Data Here'!L12</f>
      </c>
      <c r="AH17" s="24" t="e">
        <f t="shared" si="2"/>
        <v>#VALUE!</v>
      </c>
    </row>
    <row r="18" spans="14:34" ht="12.75">
      <c r="N18" s="6" t="s">
        <v>58</v>
      </c>
      <c r="O18" s="2">
        <v>1</v>
      </c>
      <c r="Q18" s="1" t="s">
        <v>45</v>
      </c>
      <c r="R18" s="2">
        <f t="shared" si="3"/>
        <v>31</v>
      </c>
      <c r="S18" s="2">
        <v>32</v>
      </c>
      <c r="T18" s="27">
        <v>31</v>
      </c>
      <c r="X18" s="1">
        <f>'Mult EG_MoEU Elec Data to Graph'!O27</f>
        <v>399.86</v>
      </c>
      <c r="Y18" s="17">
        <f>'Input Utility Data Here'!D13</f>
        <v>385</v>
      </c>
      <c r="Z18" s="24">
        <f t="shared" si="0"/>
        <v>0.03859740259740274</v>
      </c>
      <c r="AB18" s="17">
        <f>'Mult EG_MoEU Elec Data to Graph'!O14</f>
        <v>5307.225806451613</v>
      </c>
      <c r="AC18" s="17">
        <f>'Input Utility Data Here'!F13</f>
        <v>5428.677419354839</v>
      </c>
      <c r="AD18" s="24">
        <f t="shared" si="1"/>
        <v>-0.022372228725585197</v>
      </c>
      <c r="AF18" s="19">
        <f>'Mult EG_MoEU Gas Data to Graph'!P14</f>
        <v>42.246875</v>
      </c>
      <c r="AG18" s="19">
        <f>'Input Utility Data Here'!L13</f>
        <v>45.65625</v>
      </c>
      <c r="AH18" s="24">
        <f t="shared" si="2"/>
        <v>-0.07467488021902802</v>
      </c>
    </row>
    <row r="19" spans="14:34" ht="12.75">
      <c r="N19" s="6" t="s">
        <v>59</v>
      </c>
      <c r="O19" s="2">
        <v>1</v>
      </c>
      <c r="Q19" s="1" t="s">
        <v>46</v>
      </c>
      <c r="R19" s="2">
        <f t="shared" si="3"/>
        <v>30</v>
      </c>
      <c r="S19" s="2">
        <v>29</v>
      </c>
      <c r="T19" s="27">
        <v>30</v>
      </c>
      <c r="X19" s="1">
        <f>'Mult EG_MoEU Elec Data to Graph'!O28</f>
        <v>365.14</v>
      </c>
      <c r="Y19" s="17">
        <f>'Input Utility Data Here'!D14</f>
        <v>318</v>
      </c>
      <c r="Z19" s="24">
        <f t="shared" si="0"/>
        <v>0.14823899371069182</v>
      </c>
      <c r="AB19" s="17">
        <f>'Mult EG_MoEU Elec Data to Graph'!O15</f>
        <v>4996.4</v>
      </c>
      <c r="AC19" s="17">
        <f>'Input Utility Data Here'!F14</f>
        <v>5435.566666666667</v>
      </c>
      <c r="AD19" s="24">
        <f t="shared" si="1"/>
        <v>-0.08079501063979844</v>
      </c>
      <c r="AF19" s="19">
        <f>'Mult EG_MoEU Gas Data to Graph'!P15</f>
        <v>60.27448275862069</v>
      </c>
      <c r="AG19" s="19">
        <f>'Input Utility Data Here'!L14</f>
      </c>
      <c r="AH19" s="24" t="e">
        <f t="shared" si="2"/>
        <v>#VALUE!</v>
      </c>
    </row>
    <row r="20" spans="14:34" ht="13.5" thickBot="1">
      <c r="N20" s="6" t="s">
        <v>60</v>
      </c>
      <c r="O20" s="2">
        <v>1</v>
      </c>
      <c r="Q20" s="1" t="s">
        <v>47</v>
      </c>
      <c r="R20" s="2">
        <f t="shared" si="3"/>
        <v>31</v>
      </c>
      <c r="S20" s="2">
        <v>33</v>
      </c>
      <c r="T20" s="27">
        <v>31</v>
      </c>
      <c r="X20" s="1">
        <f>'Mult EG_MoEU Elec Data to Graph'!O29</f>
        <v>342.5</v>
      </c>
      <c r="Y20" s="17">
        <f>'Input Utility Data Here'!D15</f>
        <v>285</v>
      </c>
      <c r="Z20" s="24">
        <f t="shared" si="0"/>
        <v>0.20175438596491224</v>
      </c>
      <c r="AB20" s="17">
        <f>'Mult EG_MoEU Elec Data to Graph'!O16</f>
        <v>5019.774193548387</v>
      </c>
      <c r="AC20" s="17">
        <f>'Input Utility Data Here'!F15</f>
        <v>4220.387096774193</v>
      </c>
      <c r="AD20" s="24">
        <f t="shared" si="1"/>
        <v>0.189410847499083</v>
      </c>
      <c r="AF20" s="19">
        <f>'Mult EG_MoEU Gas Data to Graph'!P16</f>
        <v>65.44272727272728</v>
      </c>
      <c r="AG20" s="19">
        <f>'Input Utility Data Here'!L15</f>
        <v>72.3030303030303</v>
      </c>
      <c r="AH20" s="24">
        <f t="shared" si="2"/>
        <v>-0.09488264878457653</v>
      </c>
    </row>
    <row r="21" spans="23:34" ht="12.75">
      <c r="W21" s="12" t="s">
        <v>91</v>
      </c>
      <c r="X21" s="21">
        <f>SUM(X9:X20)</f>
        <v>4441.04</v>
      </c>
      <c r="Y21" s="21">
        <f>SUM(Y9:Y20)</f>
        <v>4019</v>
      </c>
      <c r="Z21" s="25">
        <f t="shared" si="0"/>
        <v>0.10501119681512816</v>
      </c>
      <c r="AA21" s="12" t="s">
        <v>91</v>
      </c>
      <c r="AB21" s="21">
        <f>SUM(AB9:AB20)</f>
        <v>62549.08755760369</v>
      </c>
      <c r="AC21" s="21">
        <f>SUM(AC9:AC20)</f>
        <v>60698.930952380964</v>
      </c>
      <c r="AD21" s="25">
        <f t="shared" si="1"/>
        <v>0.03048087628881313</v>
      </c>
      <c r="AE21" s="12" t="s">
        <v>91</v>
      </c>
      <c r="AF21" s="21">
        <f>SUM(AF9:AF20)</f>
        <v>598.9390806277057</v>
      </c>
      <c r="AG21" s="21">
        <f>SUM(AG9:AG20)</f>
        <v>427.33758303478135</v>
      </c>
      <c r="AH21" s="25">
        <f t="shared" si="2"/>
        <v>0.4015595735209594</v>
      </c>
    </row>
    <row r="22" spans="25:34" ht="12.75">
      <c r="Y22" s="12" t="s">
        <v>90</v>
      </c>
      <c r="Z22" s="20">
        <f>AVERAGE(Z9:Z20)</f>
        <v>0.11203574051494014</v>
      </c>
      <c r="AC22" s="12" t="s">
        <v>90</v>
      </c>
      <c r="AD22" s="20">
        <f>AVERAGE(AD9:AD20)</f>
        <v>0.040664895307386546</v>
      </c>
      <c r="AG22" s="12" t="s">
        <v>90</v>
      </c>
      <c r="AH22" s="20" t="e">
        <f>AVERAGE(AH9:AH20)</f>
        <v>#VALUE!</v>
      </c>
    </row>
    <row r="23" ht="12.75">
      <c r="S23" s="12" t="s">
        <v>121</v>
      </c>
    </row>
    <row r="24" spans="19:34" ht="12.75">
      <c r="S24" s="26" t="s">
        <v>69</v>
      </c>
      <c r="T24" s="7">
        <v>22</v>
      </c>
      <c r="Z24" s="20"/>
      <c r="AD24" s="20"/>
      <c r="AH24" s="20"/>
    </row>
    <row r="25" spans="19:34" ht="12.75">
      <c r="S25" s="26" t="s">
        <v>70</v>
      </c>
      <c r="T25" s="7">
        <v>10</v>
      </c>
      <c r="Z25" s="20"/>
      <c r="AD25" s="20"/>
      <c r="AH25" s="2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 S. Addison</dc:creator>
  <cp:keywords/>
  <dc:description/>
  <cp:lastModifiedBy>jaulbach</cp:lastModifiedBy>
  <dcterms:created xsi:type="dcterms:W3CDTF">1999-08-11T21:17:02Z</dcterms:created>
  <dcterms:modified xsi:type="dcterms:W3CDTF">2009-11-18T16:37:11Z</dcterms:modified>
  <cp:category/>
  <cp:version/>
  <cp:contentType/>
  <cp:contentStatus/>
</cp:coreProperties>
</file>