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0365" tabRatio="872" activeTab="1"/>
  </bookViews>
  <sheets>
    <sheet name="Paste Elec PS-E Data Here" sheetId="1" r:id="rId1"/>
    <sheet name="Paste Gas PS-E Data Here" sheetId="2" r:id="rId2"/>
    <sheet name="Reformated Elec PS-E Data 1" sheetId="3" state="hidden" r:id="rId3"/>
    <sheet name="Reformated Gas PS-E Data 1" sheetId="4" state="hidden" r:id="rId4"/>
    <sheet name="Reformated Elec PS-E Data 2" sheetId="5" state="hidden" r:id="rId5"/>
    <sheet name="Reformated Gas PS-E Data 2" sheetId="6" state="hidden" r:id="rId6"/>
    <sheet name="Input Utility Data Here" sheetId="7" r:id="rId7"/>
    <sheet name="Multiplied Elec Data to Graph" sheetId="8" state="hidden" r:id="rId8"/>
    <sheet name="Multiplied Gas Data to Graph" sheetId="9" state="hidden" r:id="rId9"/>
    <sheet name="Graphs" sheetId="10" r:id="rId10"/>
  </sheets>
  <definedNames>
    <definedName name="OLE_LINK1" localSheetId="0">'Paste Elec PS-E Data Here'!$A$6</definedName>
    <definedName name="OLE_LINK1" localSheetId="1">'Paste Gas PS-E Data Here'!$A$6</definedName>
  </definedNames>
  <calcPr fullCalcOnLoad="1"/>
</workbook>
</file>

<file path=xl/sharedStrings.xml><?xml version="1.0" encoding="utf-8"?>
<sst xmlns="http://schemas.openxmlformats.org/spreadsheetml/2006/main" count="819" uniqueCount="170">
  <si>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</si>
  <si>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</si>
  <si>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</si>
  <si>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</si>
  <si>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</si>
  <si>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</si>
  <si>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</si>
  <si>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</si>
  <si>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</si>
  <si>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</si>
  <si>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</si>
  <si>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</si>
  <si>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TASK</t>
  </si>
  <si>
    <t>MISC</t>
  </si>
  <si>
    <t>SPACE</t>
  </si>
  <si>
    <t>HEAT</t>
  </si>
  <si>
    <t>PUMPS</t>
  </si>
  <si>
    <t>VENT</t>
  </si>
  <si>
    <t>REFRIG</t>
  </si>
  <si>
    <t>HT PUMP</t>
  </si>
  <si>
    <t>DOMEST</t>
  </si>
  <si>
    <t>EXT</t>
  </si>
  <si>
    <t>LIGHTS</t>
  </si>
  <si>
    <t>EQUIP</t>
  </si>
  <si>
    <t>HEATING</t>
  </si>
  <si>
    <t>COOLING</t>
  </si>
  <si>
    <t>REJECT</t>
  </si>
  <si>
    <t>&amp; AUX</t>
  </si>
  <si>
    <t>FANS</t>
  </si>
  <si>
    <t>DISPLAY</t>
  </si>
  <si>
    <t>SUPPLEM</t>
  </si>
  <si>
    <t>HOT WTR</t>
  </si>
  <si>
    <t>USAGE</t>
  </si>
  <si>
    <t>TOTAL</t>
  </si>
  <si>
    <t>-------</t>
  </si>
  <si>
    <t>--------</t>
  </si>
  <si>
    <t>KWH</t>
  </si>
  <si>
    <t>MAX KW</t>
  </si>
  <si>
    <t>DAY/HR</t>
  </si>
  <si>
    <t>0/ 0</t>
  </si>
  <si>
    <t>PEAK ENDUSE</t>
  </si>
  <si>
    <t>PEAK PCT</t>
  </si>
  <si>
    <t>Non-Coincident kW</t>
  </si>
  <si>
    <t>Coincident kW</t>
  </si>
  <si>
    <t>kWh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</si>
  <si>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</si>
  <si>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</si>
  <si>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</si>
  <si>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</si>
  <si>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</si>
  <si>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</si>
  <si>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</si>
  <si>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</si>
  <si>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</si>
  <si>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</si>
  <si>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</si>
  <si>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</si>
  <si>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</t>
  </si>
  <si>
    <t>Task</t>
  </si>
  <si>
    <t>Lights</t>
  </si>
  <si>
    <t>Equip</t>
  </si>
  <si>
    <t>Heat</t>
  </si>
  <si>
    <t>Cool</t>
  </si>
  <si>
    <t>Towers</t>
  </si>
  <si>
    <t>Pumps</t>
  </si>
  <si>
    <t>Fans</t>
  </si>
  <si>
    <t>Refrig</t>
  </si>
  <si>
    <t>Ht Pmp Supp</t>
  </si>
  <si>
    <t>DHW</t>
  </si>
  <si>
    <t>Exterior</t>
  </si>
  <si>
    <t>kWh/day</t>
  </si>
  <si>
    <t>kW</t>
  </si>
  <si>
    <t>Actual</t>
  </si>
  <si>
    <t>High</t>
  </si>
  <si>
    <t>Low</t>
  </si>
  <si>
    <t>hrs/month</t>
  </si>
  <si>
    <t>Uncertainty in the Utility read time:</t>
  </si>
  <si>
    <t>monthly uncertainty due to not knowing the read time of day</t>
  </si>
  <si>
    <t>average days/month</t>
  </si>
  <si>
    <t>average operating hrs/day</t>
  </si>
  <si>
    <t>Estimated</t>
  </si>
  <si>
    <t>Multipliers:</t>
  </si>
  <si>
    <t># Days</t>
  </si>
  <si>
    <t>Billing</t>
  </si>
  <si>
    <t>Cycle</t>
  </si>
  <si>
    <t>(copied from "Graphs" tab)</t>
  </si>
  <si>
    <t>Multipliers</t>
  </si>
  <si>
    <t>End Uses</t>
  </si>
  <si>
    <t>(used to indicate uncertainty ban on the graphs)</t>
  </si>
  <si>
    <t>(CONTINUED)</t>
  </si>
  <si>
    <t>DO</t>
  </si>
  <si>
    <t>BDL RUN  1</t>
  </si>
  <si>
    <t>REPORT- PS-E</t>
  </si>
  <si>
    <t>Energy E</t>
  </si>
  <si>
    <t>nd-Use Su</t>
  </si>
  <si>
    <t>mmary for</t>
  </si>
  <si>
    <t>all Elec</t>
  </si>
  <si>
    <t>tric Meters</t>
  </si>
  <si>
    <t>------------</t>
  </si>
  <si>
    <t>---------</t>
  </si>
  <si>
    <t>-----------</t>
  </si>
  <si>
    <t>)--------</t>
  </si>
  <si>
    <t>On-Peak</t>
  </si>
  <si>
    <t>Off-Peak</t>
  </si>
  <si>
    <t>Hrs</t>
  </si>
  <si>
    <t>Total</t>
  </si>
  <si>
    <t>Sum ON Pk</t>
  </si>
  <si>
    <t>Sum MID Pk</t>
  </si>
  <si>
    <t>Sum OFF Pk</t>
  </si>
  <si>
    <t>Win MID Pk</t>
  </si>
  <si>
    <t>Win Off Pk</t>
  </si>
  <si>
    <t>Annual</t>
  </si>
  <si>
    <t>Facility</t>
  </si>
  <si>
    <t>Mid-Peak</t>
  </si>
  <si>
    <t>28/16</t>
  </si>
  <si>
    <t>29/16</t>
  </si>
  <si>
    <t>25/16</t>
  </si>
  <si>
    <t>22/17</t>
  </si>
  <si>
    <t>25/17</t>
  </si>
  <si>
    <t>28/17</t>
  </si>
  <si>
    <t>28/15</t>
  </si>
  <si>
    <t>20/17</t>
  </si>
  <si>
    <t>19/15</t>
  </si>
  <si>
    <t>24/17</t>
  </si>
  <si>
    <t>15/16</t>
  </si>
  <si>
    <t>26/17</t>
  </si>
  <si>
    <t>29/17</t>
  </si>
  <si>
    <t>19/17</t>
  </si>
  <si>
    <t>_x000C_Calibration</t>
  </si>
  <si>
    <t>E-2.2-42h</t>
  </si>
  <si>
    <t>11/20/200</t>
  </si>
  <si>
    <t>3    14:</t>
  </si>
  <si>
    <t>W</t>
  </si>
  <si>
    <t>EATHER FILE-</t>
  </si>
  <si>
    <t>CZ13RV2</t>
  </si>
  <si>
    <t>WYEC2</t>
  </si>
  <si>
    <t>-----(CO</t>
  </si>
  <si>
    <t>NTINUED</t>
  </si>
  <si>
    <t>18/17</t>
  </si>
  <si>
    <t>14/14</t>
  </si>
  <si>
    <t>13/15</t>
  </si>
  <si>
    <t>23/ 7</t>
  </si>
  <si>
    <t>Paste below from DOE2 report PS-E for natural gas use (the second of two PS-E reports)</t>
  </si>
  <si>
    <t>Paste below from DOE2 report PS-E fro ELECTRIC Use (the first of two PS-E reports)</t>
  </si>
  <si>
    <t>Therms</t>
  </si>
  <si>
    <t>MBTU</t>
  </si>
  <si>
    <t>MAX MBTU/HR</t>
  </si>
  <si>
    <t>21/ 9</t>
  </si>
  <si>
    <t>18/ 9</t>
  </si>
  <si>
    <t>14/ 9</t>
  </si>
  <si>
    <t>23/ 9</t>
  </si>
  <si>
    <t>RUN  1</t>
  </si>
  <si>
    <t>all Fuel</t>
  </si>
  <si>
    <t>Meters</t>
  </si>
  <si>
    <t>NTINUED)--</t>
  </si>
  <si>
    <t>------</t>
  </si>
  <si>
    <t>20/ 9</t>
  </si>
  <si>
    <t>16/ 9</t>
  </si>
  <si>
    <t>29/ 9</t>
  </si>
  <si>
    <t>19/ 7</t>
  </si>
  <si>
    <t>18/ 7</t>
  </si>
  <si>
    <t>14/ 7</t>
  </si>
  <si>
    <t>28:00  BDL</t>
  </si>
  <si>
    <t>15/ 7</t>
  </si>
  <si>
    <t>29/ 7</t>
  </si>
  <si>
    <t>MBtu</t>
  </si>
  <si>
    <t>Non-Coincident Mbtu/hr</t>
  </si>
  <si>
    <t>Coincident Mbtu/hr</t>
  </si>
  <si>
    <t>Therms/day</t>
  </si>
  <si>
    <t>Therm/day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</si>
</sst>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0"/>
    <numFmt numFmtId="169" formatCode="0.00000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0" xfId="21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vs DOE-2 Predicted Electric ENERGY (kWh)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'Multiplied Elec Data to Graph'!$C$4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Graph'!$C$5:$C$16</c:f>
              <c:numCache>
                <c:ptCount val="12"/>
                <c:pt idx="0">
                  <c:v>2290.032258064516</c:v>
                </c:pt>
                <c:pt idx="1">
                  <c:v>2071.7096774193546</c:v>
                </c:pt>
                <c:pt idx="2">
                  <c:v>2290.032258064516</c:v>
                </c:pt>
                <c:pt idx="3">
                  <c:v>2387.5806451612902</c:v>
                </c:pt>
                <c:pt idx="4">
                  <c:v>2392.2258064516127</c:v>
                </c:pt>
                <c:pt idx="5">
                  <c:v>2183.1935483870966</c:v>
                </c:pt>
                <c:pt idx="6">
                  <c:v>2392.2258064516127</c:v>
                </c:pt>
                <c:pt idx="7">
                  <c:v>2392.2258064516127</c:v>
                </c:pt>
                <c:pt idx="8">
                  <c:v>2183.1935483870966</c:v>
                </c:pt>
                <c:pt idx="9">
                  <c:v>2392.2258064516127</c:v>
                </c:pt>
                <c:pt idx="10">
                  <c:v>2081</c:v>
                </c:pt>
                <c:pt idx="11">
                  <c:v>2290.032258064516</c:v>
                </c:pt>
              </c:numCache>
            </c:numRef>
          </c:val>
        </c:ser>
        <c:ser>
          <c:idx val="1"/>
          <c:order val="1"/>
          <c:tx>
            <c:strRef>
              <c:f>'Multiplied Elec Data to Graph'!$D$4</c:f>
              <c:strCache>
                <c:ptCount val="1"/>
                <c:pt idx="0">
                  <c:v>Task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Graph'!$D$5:$D$16</c:f>
              <c:numCache>
                <c:ptCount val="12"/>
                <c:pt idx="0">
                  <c:v>218.67857142857142</c:v>
                </c:pt>
                <c:pt idx="1">
                  <c:v>197.85714285714286</c:v>
                </c:pt>
                <c:pt idx="2">
                  <c:v>218.67857142857142</c:v>
                </c:pt>
                <c:pt idx="3">
                  <c:v>229.10714285714286</c:v>
                </c:pt>
                <c:pt idx="4">
                  <c:v>229.10714285714286</c:v>
                </c:pt>
                <c:pt idx="5">
                  <c:v>208.28571428571428</c:v>
                </c:pt>
                <c:pt idx="6">
                  <c:v>229.10714285714286</c:v>
                </c:pt>
                <c:pt idx="7">
                  <c:v>229.10714285714286</c:v>
                </c:pt>
                <c:pt idx="8">
                  <c:v>208.28571428571428</c:v>
                </c:pt>
                <c:pt idx="9">
                  <c:v>229.10714285714286</c:v>
                </c:pt>
                <c:pt idx="10">
                  <c:v>197.85714285714286</c:v>
                </c:pt>
                <c:pt idx="11">
                  <c:v>218.67857142857142</c:v>
                </c:pt>
              </c:numCache>
            </c:numRef>
          </c:val>
        </c:ser>
        <c:ser>
          <c:idx val="2"/>
          <c:order val="2"/>
          <c:tx>
            <c:strRef>
              <c:f>'Multiplied Elec Data to Graph'!$E$4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Graph'!$E$5:$E$16</c:f>
              <c:numCache>
                <c:ptCount val="12"/>
                <c:pt idx="0">
                  <c:v>2183.1935483870966</c:v>
                </c:pt>
                <c:pt idx="1">
                  <c:v>1974.1612903225807</c:v>
                </c:pt>
                <c:pt idx="2">
                  <c:v>2183.1935483870966</c:v>
                </c:pt>
                <c:pt idx="3">
                  <c:v>2229.6451612903224</c:v>
                </c:pt>
                <c:pt idx="4">
                  <c:v>2252.8709677419356</c:v>
                </c:pt>
                <c:pt idx="5">
                  <c:v>2090.2903225806454</c:v>
                </c:pt>
                <c:pt idx="6">
                  <c:v>2252.8709677419356</c:v>
                </c:pt>
                <c:pt idx="7">
                  <c:v>2252.8709677419356</c:v>
                </c:pt>
                <c:pt idx="8">
                  <c:v>2090.2903225806454</c:v>
                </c:pt>
                <c:pt idx="9">
                  <c:v>2252.8709677419356</c:v>
                </c:pt>
                <c:pt idx="10">
                  <c:v>2020.6129032258063</c:v>
                </c:pt>
                <c:pt idx="11">
                  <c:v>2183.1935483870966</c:v>
                </c:pt>
              </c:numCache>
            </c:numRef>
          </c:val>
        </c:ser>
        <c:ser>
          <c:idx val="3"/>
          <c:order val="3"/>
          <c:tx>
            <c:strRef>
              <c:f>'Multiplied Elec Data to Graph'!$F$4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'Multiplied Elec Data to Graph'!$G$4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Graph'!$G$5:$G$16</c:f>
              <c:numCache>
                <c:ptCount val="12"/>
                <c:pt idx="0">
                  <c:v>248.90322580645162</c:v>
                </c:pt>
                <c:pt idx="1">
                  <c:v>351.51612903225805</c:v>
                </c:pt>
                <c:pt idx="2">
                  <c:v>487.7096774193548</c:v>
                </c:pt>
                <c:pt idx="3">
                  <c:v>924.8709677419355</c:v>
                </c:pt>
                <c:pt idx="4">
                  <c:v>1176.225806451613</c:v>
                </c:pt>
                <c:pt idx="5">
                  <c:v>1418.967741935484</c:v>
                </c:pt>
                <c:pt idx="6">
                  <c:v>1849.4193548387098</c:v>
                </c:pt>
                <c:pt idx="7">
                  <c:v>1815.516129032258</c:v>
                </c:pt>
                <c:pt idx="8">
                  <c:v>1299.5483870967741</c:v>
                </c:pt>
                <c:pt idx="9">
                  <c:v>1041.5483870967741</c:v>
                </c:pt>
                <c:pt idx="10">
                  <c:v>450.06451612903226</c:v>
                </c:pt>
                <c:pt idx="11">
                  <c:v>245.25806451612902</c:v>
                </c:pt>
              </c:numCache>
            </c:numRef>
          </c:val>
        </c:ser>
        <c:ser>
          <c:idx val="5"/>
          <c:order val="5"/>
          <c:tx>
            <c:strRef>
              <c:f>'Multiplied Elec Data to Graph'!$H$4</c:f>
              <c:strCache>
                <c:ptCount val="1"/>
                <c:pt idx="0">
                  <c:v>Towers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Graph'!$H$5:$H$16</c:f>
              <c:numCache>
                <c:ptCount val="12"/>
                <c:pt idx="0">
                  <c:v>0</c:v>
                </c:pt>
                <c:pt idx="1">
                  <c:v>0.13333333333333333</c:v>
                </c:pt>
                <c:pt idx="2">
                  <c:v>0.4666666666666667</c:v>
                </c:pt>
                <c:pt idx="3">
                  <c:v>14.266666666666667</c:v>
                </c:pt>
                <c:pt idx="4">
                  <c:v>21.366666666666667</c:v>
                </c:pt>
                <c:pt idx="5">
                  <c:v>41.96666666666667</c:v>
                </c:pt>
                <c:pt idx="6">
                  <c:v>69.66666666666667</c:v>
                </c:pt>
                <c:pt idx="7">
                  <c:v>80.7</c:v>
                </c:pt>
                <c:pt idx="8">
                  <c:v>36.46666666666667</c:v>
                </c:pt>
                <c:pt idx="9">
                  <c:v>19.466666666666665</c:v>
                </c:pt>
                <c:pt idx="10">
                  <c:v>2.3333333333333335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'Multiplied Elec Data to Graph'!$I$4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Graph'!$I$5:$I$16</c:f>
              <c:numCache>
                <c:ptCount val="12"/>
                <c:pt idx="0">
                  <c:v>368.258064516129</c:v>
                </c:pt>
                <c:pt idx="1">
                  <c:v>343.4193548387097</c:v>
                </c:pt>
                <c:pt idx="2">
                  <c:v>385.5806451612903</c:v>
                </c:pt>
                <c:pt idx="3">
                  <c:v>419.96774193548384</c:v>
                </c:pt>
                <c:pt idx="4">
                  <c:v>428.38709677419354</c:v>
                </c:pt>
                <c:pt idx="5">
                  <c:v>404.96774193548384</c:v>
                </c:pt>
                <c:pt idx="6">
                  <c:v>458.19354838709677</c:v>
                </c:pt>
                <c:pt idx="7">
                  <c:v>455.4516129032258</c:v>
                </c:pt>
                <c:pt idx="8">
                  <c:v>399.9032258064516</c:v>
                </c:pt>
                <c:pt idx="9">
                  <c:v>424.06451612903226</c:v>
                </c:pt>
                <c:pt idx="10">
                  <c:v>347.7741935483871</c:v>
                </c:pt>
                <c:pt idx="11">
                  <c:v>367.93548387096774</c:v>
                </c:pt>
              </c:numCache>
            </c:numRef>
          </c:val>
        </c:ser>
        <c:ser>
          <c:idx val="7"/>
          <c:order val="7"/>
          <c:tx>
            <c:strRef>
              <c:f>'Multiplied Elec Data to Graph'!$J$4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Graph'!$J$5:$J$16</c:f>
              <c:numCache>
                <c:ptCount val="12"/>
                <c:pt idx="0">
                  <c:v>185.16129032258064</c:v>
                </c:pt>
                <c:pt idx="1">
                  <c:v>200.19354838709677</c:v>
                </c:pt>
                <c:pt idx="2">
                  <c:v>260.51612903225805</c:v>
                </c:pt>
                <c:pt idx="3">
                  <c:v>369.48387096774195</c:v>
                </c:pt>
                <c:pt idx="4">
                  <c:v>447.96774193548384</c:v>
                </c:pt>
                <c:pt idx="5">
                  <c:v>517.483870967742</c:v>
                </c:pt>
                <c:pt idx="6">
                  <c:v>659.1935483870968</c:v>
                </c:pt>
                <c:pt idx="7">
                  <c:v>618.0322580645161</c:v>
                </c:pt>
                <c:pt idx="8">
                  <c:v>483.5483870967742</c:v>
                </c:pt>
                <c:pt idx="9">
                  <c:v>395.16129032258067</c:v>
                </c:pt>
                <c:pt idx="10">
                  <c:v>215.51612903225808</c:v>
                </c:pt>
                <c:pt idx="11">
                  <c:v>180.1290322580645</c:v>
                </c:pt>
              </c:numCache>
            </c:numRef>
          </c:val>
        </c:ser>
        <c:ser>
          <c:idx val="8"/>
          <c:order val="8"/>
          <c:tx>
            <c:strRef>
              <c:f>'Multiplied Elec Data to Graph'!$K$4</c:f>
              <c:strCache>
                <c:ptCount val="1"/>
                <c:pt idx="0">
                  <c:v>Refrig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'Multiplied Elec Data to Graph'!$L$4</c:f>
              <c:strCache>
                <c:ptCount val="1"/>
                <c:pt idx="0">
                  <c:v>Ht Pmp Supp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'Multiplied Elec Data to Graph'!$L$5:$L$16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'Multiplied Elec Data to Graph'!$M$4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Graph'!$M$5:$M$16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'Multiplied Elec Data to Graph'!$N$4</c:f>
              <c:strCache>
                <c:ptCount val="1"/>
                <c:pt idx="0">
                  <c:v>Exterior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575959"/>
        <c:axId val="62312720"/>
      </c:barChart>
      <c:lineChart>
        <c:grouping val="standard"/>
        <c:varyColors val="0"/>
        <c:ser>
          <c:idx val="14"/>
          <c:order val="12"/>
          <c:tx>
            <c:v>Actual (Low)</c:v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Here'!$H$4:$H$15</c:f>
              <c:numCache>
                <c:ptCount val="12"/>
                <c:pt idx="0">
                  <c:v>6063.635190615835</c:v>
                </c:pt>
                <c:pt idx="1">
                  <c:v>6349.331168831169</c:v>
                </c:pt>
                <c:pt idx="2">
                  <c:v>6522.41935483871</c:v>
                </c:pt>
                <c:pt idx="3">
                  <c:v>7681.402424242424</c:v>
                </c:pt>
                <c:pt idx="4">
                  <c:v>7958.299706744869</c:v>
                </c:pt>
                <c:pt idx="5">
                  <c:v>8363.175151515152</c:v>
                </c:pt>
                <c:pt idx="6">
                  <c:v>9343.511436950148</c:v>
                </c:pt>
                <c:pt idx="7">
                  <c:v>9353.365395894429</c:v>
                </c:pt>
                <c:pt idx="8">
                  <c:v>8118.122424242425</c:v>
                </c:pt>
                <c:pt idx="9">
                  <c:v>7686.80293255132</c:v>
                </c:pt>
                <c:pt idx="10">
                  <c:v>6236.847272727273</c:v>
                </c:pt>
                <c:pt idx="11">
                  <c:v>6070.100879765396</c:v>
                </c:pt>
              </c:numCache>
            </c:numRef>
          </c:val>
          <c:smooth val="1"/>
        </c:ser>
        <c:ser>
          <c:idx val="12"/>
          <c:order val="13"/>
          <c:tx>
            <c:v>Actual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Here'!$F$4:$F$15</c:f>
              <c:numCache>
                <c:ptCount val="12"/>
                <c:pt idx="0">
                  <c:v>6292.451612903225</c:v>
                </c:pt>
                <c:pt idx="1">
                  <c:v>6588.928571428572</c:v>
                </c:pt>
                <c:pt idx="2">
                  <c:v>6768.548387096775</c:v>
                </c:pt>
                <c:pt idx="3">
                  <c:v>7971.266666666666</c:v>
                </c:pt>
                <c:pt idx="4">
                  <c:v>8258.612903225807</c:v>
                </c:pt>
                <c:pt idx="5">
                  <c:v>8678.766666666666</c:v>
                </c:pt>
                <c:pt idx="6">
                  <c:v>9696.09677419355</c:v>
                </c:pt>
                <c:pt idx="7">
                  <c:v>9706.322580645161</c:v>
                </c:pt>
                <c:pt idx="8">
                  <c:v>8424.466666666667</c:v>
                </c:pt>
                <c:pt idx="9">
                  <c:v>7976.870967741936</c:v>
                </c:pt>
                <c:pt idx="10">
                  <c:v>6472.2</c:v>
                </c:pt>
                <c:pt idx="11">
                  <c:v>6299.1612903225805</c:v>
                </c:pt>
              </c:numCache>
            </c:numRef>
          </c:val>
          <c:smooth val="1"/>
        </c:ser>
        <c:ser>
          <c:idx val="13"/>
          <c:order val="14"/>
          <c:tx>
            <c:v>Actual (High)</c:v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Here'!$G$4:$G$15</c:f>
              <c:numCache>
                <c:ptCount val="12"/>
                <c:pt idx="0">
                  <c:v>6521.268035190616</c:v>
                </c:pt>
                <c:pt idx="1">
                  <c:v>6828.525974025974</c:v>
                </c:pt>
                <c:pt idx="2">
                  <c:v>7014.677419354839</c:v>
                </c:pt>
                <c:pt idx="3">
                  <c:v>8261.130909090909</c:v>
                </c:pt>
                <c:pt idx="4">
                  <c:v>8558.926099706745</c:v>
                </c:pt>
                <c:pt idx="5">
                  <c:v>8994.358181818181</c:v>
                </c:pt>
                <c:pt idx="6">
                  <c:v>10048.68211143695</c:v>
                </c:pt>
                <c:pt idx="7">
                  <c:v>10059.279765395893</c:v>
                </c:pt>
                <c:pt idx="8">
                  <c:v>8730.81090909091</c:v>
                </c:pt>
                <c:pt idx="9">
                  <c:v>8266.939002932551</c:v>
                </c:pt>
                <c:pt idx="10">
                  <c:v>6707.552727272727</c:v>
                </c:pt>
                <c:pt idx="11">
                  <c:v>6528.221700879765</c:v>
                </c:pt>
              </c:numCache>
            </c:numRef>
          </c:val>
          <c:smooth val="1"/>
        </c:ser>
        <c:axId val="66575959"/>
        <c:axId val="62312720"/>
      </c:lineChart>
      <c:catAx>
        <c:axId val="665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kWh/Day/Month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vs DOE-2 Predicted DEMAND (kW)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'Multiplied Elec Data to Graph'!$C$17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Graph'!$C$18:$C$29</c:f>
              <c:numCache>
                <c:ptCount val="12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270</c:v>
                </c:pt>
                <c:pt idx="10">
                  <c:v>270</c:v>
                </c:pt>
                <c:pt idx="11">
                  <c:v>270</c:v>
                </c:pt>
              </c:numCache>
            </c:numRef>
          </c:val>
        </c:ser>
        <c:ser>
          <c:idx val="1"/>
          <c:order val="1"/>
          <c:tx>
            <c:strRef>
              <c:f>'Multiplied Elec Data to Graph'!$D$17</c:f>
              <c:strCache>
                <c:ptCount val="1"/>
                <c:pt idx="0">
                  <c:v>Task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Graph'!$D$18:$D$29</c:f>
              <c:numCache>
                <c:ptCount val="12"/>
                <c:pt idx="0">
                  <c:v>32.4</c:v>
                </c:pt>
                <c:pt idx="1">
                  <c:v>32.4</c:v>
                </c:pt>
                <c:pt idx="2">
                  <c:v>32.4</c:v>
                </c:pt>
                <c:pt idx="3">
                  <c:v>32.4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</c:numCache>
            </c:numRef>
          </c:val>
        </c:ser>
        <c:ser>
          <c:idx val="2"/>
          <c:order val="2"/>
          <c:tx>
            <c:strRef>
              <c:f>'Multiplied Elec Data to Graph'!$E$17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Graph'!$E$18:$E$29</c:f>
              <c:numCache>
                <c:ptCount val="12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270</c:v>
                </c:pt>
                <c:pt idx="10">
                  <c:v>270</c:v>
                </c:pt>
                <c:pt idx="11">
                  <c:v>270</c:v>
                </c:pt>
              </c:numCache>
            </c:numRef>
          </c:val>
        </c:ser>
        <c:ser>
          <c:idx val="3"/>
          <c:order val="3"/>
          <c:tx>
            <c:strRef>
              <c:f>'Multiplied Elec Data to Graph'!$F$17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Graph'!$F$18:$F$29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'Multiplied Elec Data to Graph'!$G$17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Graph'!$G$18:$G$29</c:f>
              <c:numCache>
                <c:ptCount val="12"/>
                <c:pt idx="0">
                  <c:v>79.7</c:v>
                </c:pt>
                <c:pt idx="1">
                  <c:v>152.5</c:v>
                </c:pt>
                <c:pt idx="2">
                  <c:v>161.7</c:v>
                </c:pt>
                <c:pt idx="3">
                  <c:v>224.9</c:v>
                </c:pt>
                <c:pt idx="4">
                  <c:v>262.9</c:v>
                </c:pt>
                <c:pt idx="5">
                  <c:v>254.5</c:v>
                </c:pt>
                <c:pt idx="6">
                  <c:v>268.9</c:v>
                </c:pt>
                <c:pt idx="7">
                  <c:v>287.2</c:v>
                </c:pt>
                <c:pt idx="8">
                  <c:v>253.8</c:v>
                </c:pt>
                <c:pt idx="9">
                  <c:v>232.3</c:v>
                </c:pt>
                <c:pt idx="10">
                  <c:v>157.3</c:v>
                </c:pt>
                <c:pt idx="11">
                  <c:v>85</c:v>
                </c:pt>
              </c:numCache>
            </c:numRef>
          </c:val>
        </c:ser>
        <c:ser>
          <c:idx val="5"/>
          <c:order val="5"/>
          <c:tx>
            <c:strRef>
              <c:f>'Multiplied Elec Data to Graph'!$H$17</c:f>
              <c:strCache>
                <c:ptCount val="1"/>
                <c:pt idx="0">
                  <c:v>Towers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Graph'!$H$18:$H$29</c:f>
              <c:numCache>
                <c:ptCount val="12"/>
                <c:pt idx="0">
                  <c:v>0</c:v>
                </c:pt>
                <c:pt idx="1">
                  <c:v>2.8</c:v>
                </c:pt>
                <c:pt idx="2">
                  <c:v>3.3</c:v>
                </c:pt>
                <c:pt idx="3">
                  <c:v>8.2</c:v>
                </c:pt>
                <c:pt idx="4">
                  <c:v>12.8</c:v>
                </c:pt>
                <c:pt idx="5">
                  <c:v>12.4</c:v>
                </c:pt>
                <c:pt idx="6">
                  <c:v>11.6</c:v>
                </c:pt>
                <c:pt idx="7">
                  <c:v>17.4</c:v>
                </c:pt>
                <c:pt idx="8">
                  <c:v>13.5</c:v>
                </c:pt>
                <c:pt idx="9">
                  <c:v>10.1</c:v>
                </c:pt>
                <c:pt idx="10">
                  <c:v>4.2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'Multiplied Elec Data to Graph'!$I$17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Graph'!$I$18:$I$29</c:f>
              <c:numCache>
                <c:ptCount val="12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48.4</c:v>
                </c:pt>
                <c:pt idx="4">
                  <c:v>48.4</c:v>
                </c:pt>
                <c:pt idx="5">
                  <c:v>48.4</c:v>
                </c:pt>
                <c:pt idx="6">
                  <c:v>48.4</c:v>
                </c:pt>
                <c:pt idx="7">
                  <c:v>48.4</c:v>
                </c:pt>
                <c:pt idx="8">
                  <c:v>48.4</c:v>
                </c:pt>
                <c:pt idx="9">
                  <c:v>48.4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</c:ser>
        <c:ser>
          <c:idx val="7"/>
          <c:order val="7"/>
          <c:tx>
            <c:strRef>
              <c:f>'Multiplied Elec Data to Graph'!$J$17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Graph'!$J$18:$J$29</c:f>
              <c:numCache>
                <c:ptCount val="12"/>
                <c:pt idx="0">
                  <c:v>34.8</c:v>
                </c:pt>
                <c:pt idx="1">
                  <c:v>57.6</c:v>
                </c:pt>
                <c:pt idx="2">
                  <c:v>65.4</c:v>
                </c:pt>
                <c:pt idx="3">
                  <c:v>89.2</c:v>
                </c:pt>
                <c:pt idx="4">
                  <c:v>112.2</c:v>
                </c:pt>
                <c:pt idx="5">
                  <c:v>108.5</c:v>
                </c:pt>
                <c:pt idx="6">
                  <c:v>123.7</c:v>
                </c:pt>
                <c:pt idx="7">
                  <c:v>119.4</c:v>
                </c:pt>
                <c:pt idx="8">
                  <c:v>101.6</c:v>
                </c:pt>
                <c:pt idx="9">
                  <c:v>91.1</c:v>
                </c:pt>
                <c:pt idx="10">
                  <c:v>53.6</c:v>
                </c:pt>
                <c:pt idx="11">
                  <c:v>28.4</c:v>
                </c:pt>
              </c:numCache>
            </c:numRef>
          </c:val>
        </c:ser>
        <c:ser>
          <c:idx val="8"/>
          <c:order val="8"/>
          <c:tx>
            <c:strRef>
              <c:f>'Multiplied Elec Data to Graph'!$K$17</c:f>
              <c:strCache>
                <c:ptCount val="1"/>
                <c:pt idx="0">
                  <c:v>Refrig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Graph'!$K$18:$K$29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'Multiplied Elec Data to Graph'!$L$17</c:f>
              <c:strCache>
                <c:ptCount val="1"/>
                <c:pt idx="0">
                  <c:v>Ht Pmp Supp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'Multiplied Elec Data to Graph'!$L$18:$L$29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'Multiplied Elec Data to Graph'!$M$17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Graph'!$M$18:$M$29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'Multiplied Elec Data to Graph'!$N$17</c:f>
              <c:strCache>
                <c:ptCount val="1"/>
                <c:pt idx="0">
                  <c:v>Exterior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Elec Data to Graph'!$N$18:$N$29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943569"/>
        <c:axId val="14165530"/>
      </c:barChart>
      <c:lineChart>
        <c:grouping val="standard"/>
        <c:varyColors val="0"/>
        <c:ser>
          <c:idx val="12"/>
          <c:order val="12"/>
          <c:tx>
            <c:v>Actual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Here'!$D$4:$D$15</c:f>
              <c:numCache>
                <c:ptCount val="12"/>
                <c:pt idx="0">
                  <c:v>642.9</c:v>
                </c:pt>
                <c:pt idx="1">
                  <c:v>751.9</c:v>
                </c:pt>
                <c:pt idx="2">
                  <c:v>763.3</c:v>
                </c:pt>
                <c:pt idx="3">
                  <c:v>929.7</c:v>
                </c:pt>
                <c:pt idx="4">
                  <c:v>989.4</c:v>
                </c:pt>
                <c:pt idx="5">
                  <c:v>965.3</c:v>
                </c:pt>
                <c:pt idx="6">
                  <c:v>1004</c:v>
                </c:pt>
                <c:pt idx="7">
                  <c:v>1054.1</c:v>
                </c:pt>
                <c:pt idx="8">
                  <c:v>968.6</c:v>
                </c:pt>
                <c:pt idx="9">
                  <c:v>927.9</c:v>
                </c:pt>
                <c:pt idx="10">
                  <c:v>838.6</c:v>
                </c:pt>
                <c:pt idx="11">
                  <c:v>647.4</c:v>
                </c:pt>
              </c:numCache>
            </c:numRef>
          </c:val>
          <c:smooth val="1"/>
        </c:ser>
        <c:axId val="23943569"/>
        <c:axId val="14165530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vs DOE-2 Predicted Natural Gas ENERGY (Therms)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'Multiplied Gas Data to Graph'!$C$4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'Multiplied Gas Data to Graph'!$D$4</c:f>
              <c:strCache>
                <c:ptCount val="1"/>
                <c:pt idx="0">
                  <c:v>Task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'Multiplied Gas Data to Graph'!$E$4</c:f>
              <c:strCache>
                <c:ptCount val="1"/>
                <c:pt idx="0">
                  <c:v>Equip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'Multiplied Gas Data to Graph'!$F$4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Graph'!$F$5:$F$16</c:f>
              <c:numCache>
                <c:ptCount val="12"/>
                <c:pt idx="0">
                  <c:v>42</c:v>
                </c:pt>
                <c:pt idx="1">
                  <c:v>18.333333333333332</c:v>
                </c:pt>
                <c:pt idx="2">
                  <c:v>12.333333333333334</c:v>
                </c:pt>
                <c:pt idx="3">
                  <c:v>3.3333333333333335</c:v>
                </c:pt>
                <c:pt idx="4">
                  <c:v>0.6666666666666666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3.6666666666666665</c:v>
                </c:pt>
                <c:pt idx="10">
                  <c:v>14.333333333333334</c:v>
                </c:pt>
                <c:pt idx="11">
                  <c:v>38.666666666666664</c:v>
                </c:pt>
              </c:numCache>
            </c:numRef>
          </c:val>
        </c:ser>
        <c:ser>
          <c:idx val="4"/>
          <c:order val="4"/>
          <c:tx>
            <c:strRef>
              <c:f>'Multiplied Gas Data to Graph'!$G$4</c:f>
              <c:strCache>
                <c:ptCount val="1"/>
                <c:pt idx="0">
                  <c:v>Cool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'Multiplied Gas Data to Graph'!$H$4</c:f>
              <c:strCache>
                <c:ptCount val="1"/>
                <c:pt idx="0">
                  <c:v>Towers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'Multiplied Gas Data to Graph'!$I$4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'Multiplied Gas Data to Graph'!$J$4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Graph'!$J$5:$J$16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'Multiplied Gas Data to Graph'!$K$4</c:f>
              <c:strCache>
                <c:ptCount val="1"/>
                <c:pt idx="0">
                  <c:v>Refrig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'Multiplied Gas Data to Graph'!$L$4</c:f>
              <c:strCache>
                <c:ptCount val="1"/>
                <c:pt idx="0">
                  <c:v>Ht Pmp Supp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'Multiplied Gas Data to Graph'!$L$5:$L$16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'Multiplied Gas Data to Graph'!$M$4</c:f>
              <c:strCache>
                <c:ptCount val="1"/>
                <c:pt idx="0">
                  <c:v>DHW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Graph'!$M$5:$M$16</c:f>
              <c:numCache>
                <c:ptCount val="12"/>
                <c:pt idx="0">
                  <c:v>14.666666666666666</c:v>
                </c:pt>
                <c:pt idx="1">
                  <c:v>13.666666666666666</c:v>
                </c:pt>
                <c:pt idx="2">
                  <c:v>15</c:v>
                </c:pt>
                <c:pt idx="3">
                  <c:v>15.333333333333334</c:v>
                </c:pt>
                <c:pt idx="4">
                  <c:v>14.333333333333334</c:v>
                </c:pt>
                <c:pt idx="5">
                  <c:v>12.333333333333334</c:v>
                </c:pt>
                <c:pt idx="6">
                  <c:v>12.333333333333334</c:v>
                </c:pt>
                <c:pt idx="7">
                  <c:v>12</c:v>
                </c:pt>
                <c:pt idx="8">
                  <c:v>11</c:v>
                </c:pt>
                <c:pt idx="9">
                  <c:v>12.666666666666666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'Multiplied Gas Data to Graph'!$N$4</c:f>
              <c:strCache>
                <c:ptCount val="1"/>
                <c:pt idx="0">
                  <c:v>Exterior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'Multiplied Gas Data to Graph'!$N$5:$N$16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0380907"/>
        <c:axId val="6557252"/>
      </c:barChart>
      <c:lineChart>
        <c:grouping val="standard"/>
        <c:varyColors val="0"/>
        <c:ser>
          <c:idx val="14"/>
          <c:order val="12"/>
          <c:tx>
            <c:v>Actual (Low)</c:v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Here'!$N$4:$N$15</c:f>
              <c:numCache>
                <c:ptCount val="12"/>
                <c:pt idx="0">
                  <c:v>155.2076246334311</c:v>
                </c:pt>
                <c:pt idx="1">
                  <c:v>93.78246753246754</c:v>
                </c:pt>
                <c:pt idx="2">
                  <c:v>68.9466275659824</c:v>
                </c:pt>
                <c:pt idx="3">
                  <c:v>42.97818181818182</c:v>
                </c:pt>
                <c:pt idx="4">
                  <c:v>27.043988269794724</c:v>
                </c:pt>
                <c:pt idx="5">
                  <c:v>14.036969696969697</c:v>
                </c:pt>
                <c:pt idx="6">
                  <c:v>11.625806451612902</c:v>
                </c:pt>
                <c:pt idx="7">
                  <c:v>11.159530791788855</c:v>
                </c:pt>
                <c:pt idx="8">
                  <c:v>12.88060606060606</c:v>
                </c:pt>
                <c:pt idx="9">
                  <c:v>34.877419354838715</c:v>
                </c:pt>
                <c:pt idx="10">
                  <c:v>77.31575757575757</c:v>
                </c:pt>
                <c:pt idx="11">
                  <c:v>162.32609970674486</c:v>
                </c:pt>
              </c:numCache>
            </c:numRef>
          </c:val>
          <c:smooth val="1"/>
        </c:ser>
        <c:ser>
          <c:idx val="12"/>
          <c:order val="13"/>
          <c:tx>
            <c:v>Actual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Here'!$L$4:$L$15</c:f>
              <c:numCache>
                <c:ptCount val="12"/>
                <c:pt idx="0">
                  <c:v>161.06451612903226</c:v>
                </c:pt>
                <c:pt idx="1">
                  <c:v>97.32142857142857</c:v>
                </c:pt>
                <c:pt idx="2">
                  <c:v>71.54838709677419</c:v>
                </c:pt>
                <c:pt idx="3">
                  <c:v>44.6</c:v>
                </c:pt>
                <c:pt idx="4">
                  <c:v>28.06451612903226</c:v>
                </c:pt>
                <c:pt idx="5">
                  <c:v>14.566666666666666</c:v>
                </c:pt>
                <c:pt idx="6">
                  <c:v>12.064516129032258</c:v>
                </c:pt>
                <c:pt idx="7">
                  <c:v>11.580645161290322</c:v>
                </c:pt>
                <c:pt idx="8">
                  <c:v>13.366666666666667</c:v>
                </c:pt>
                <c:pt idx="9">
                  <c:v>36.193548387096776</c:v>
                </c:pt>
                <c:pt idx="10">
                  <c:v>80.23333333333333</c:v>
                </c:pt>
                <c:pt idx="11">
                  <c:v>168.4516129032258</c:v>
                </c:pt>
              </c:numCache>
            </c:numRef>
          </c:val>
          <c:smooth val="1"/>
        </c:ser>
        <c:ser>
          <c:idx val="13"/>
          <c:order val="14"/>
          <c:tx>
            <c:v>Actual (High)</c:v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'Input Utility Data Here'!$M$4:$M$15</c:f>
              <c:numCache>
                <c:ptCount val="12"/>
                <c:pt idx="0">
                  <c:v>166.92140762463342</c:v>
                </c:pt>
                <c:pt idx="1">
                  <c:v>100.8603896103896</c:v>
                </c:pt>
                <c:pt idx="2">
                  <c:v>74.15014662756599</c:v>
                </c:pt>
                <c:pt idx="3">
                  <c:v>46.221818181818186</c:v>
                </c:pt>
                <c:pt idx="4">
                  <c:v>29.085043988269796</c:v>
                </c:pt>
                <c:pt idx="5">
                  <c:v>15.096363636363636</c:v>
                </c:pt>
                <c:pt idx="6">
                  <c:v>12.503225806451614</c:v>
                </c:pt>
                <c:pt idx="7">
                  <c:v>12.001759530791789</c:v>
                </c:pt>
                <c:pt idx="8">
                  <c:v>13.852727272727273</c:v>
                </c:pt>
                <c:pt idx="9">
                  <c:v>37.50967741935484</c:v>
                </c:pt>
                <c:pt idx="10">
                  <c:v>83.1509090909091</c:v>
                </c:pt>
                <c:pt idx="11">
                  <c:v>174.57712609970673</c:v>
                </c:pt>
              </c:numCache>
            </c:numRef>
          </c:val>
          <c:smooth val="1"/>
        </c:ser>
        <c:axId val="60380907"/>
        <c:axId val="6557252"/>
      </c:lineChart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Therms/Day/Month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152400</xdr:rowOff>
    </xdr:from>
    <xdr:to>
      <xdr:col>11</xdr:col>
      <xdr:colOff>361950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524375"/>
        <a:ext cx="7038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323850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0" y="190500"/>
        <a:ext cx="7029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27</xdr:row>
      <xdr:rowOff>152400</xdr:rowOff>
    </xdr:from>
    <xdr:to>
      <xdr:col>22</xdr:col>
      <xdr:colOff>504825</xdr:colOff>
      <xdr:row>54</xdr:row>
      <xdr:rowOff>0</xdr:rowOff>
    </xdr:to>
    <xdr:graphicFrame>
      <xdr:nvGraphicFramePr>
        <xdr:cNvPr id="3" name="Chart 7"/>
        <xdr:cNvGraphicFramePr/>
      </xdr:nvGraphicFramePr>
      <xdr:xfrm>
        <a:off x="7324725" y="4524375"/>
        <a:ext cx="70389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8515625" style="0" customWidth="1"/>
  </cols>
  <sheetData>
    <row r="1" spans="1:14" ht="13.5" thickBot="1">
      <c r="A1" s="9" t="s">
        <v>143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3:13" ht="12.75">
      <c r="C2" t="s">
        <v>12</v>
      </c>
      <c r="D2" t="s">
        <v>13</v>
      </c>
      <c r="E2" t="s">
        <v>14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2:14" ht="12.75">
      <c r="B3" t="s">
        <v>22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</row>
    <row r="4" spans="2:14" ht="12.75">
      <c r="B4" t="s">
        <v>34</v>
      </c>
      <c r="C4" t="s">
        <v>34</v>
      </c>
      <c r="D4" t="s">
        <v>34</v>
      </c>
      <c r="E4" t="s">
        <v>34</v>
      </c>
      <c r="F4" t="s">
        <v>34</v>
      </c>
      <c r="G4" t="s">
        <v>34</v>
      </c>
      <c r="H4" t="s">
        <v>34</v>
      </c>
      <c r="I4" t="s">
        <v>34</v>
      </c>
      <c r="J4" t="s">
        <v>34</v>
      </c>
      <c r="K4" t="s">
        <v>34</v>
      </c>
      <c r="L4" t="s">
        <v>34</v>
      </c>
      <c r="M4" t="s">
        <v>34</v>
      </c>
      <c r="N4" t="s">
        <v>35</v>
      </c>
    </row>
    <row r="6" ht="12.75">
      <c r="A6" t="s">
        <v>0</v>
      </c>
    </row>
    <row r="7" spans="1:14" ht="12.75">
      <c r="A7" t="s">
        <v>36</v>
      </c>
      <c r="B7">
        <v>70991</v>
      </c>
      <c r="C7">
        <v>6123</v>
      </c>
      <c r="D7">
        <v>67679</v>
      </c>
      <c r="E7">
        <v>0</v>
      </c>
      <c r="F7">
        <v>7716</v>
      </c>
      <c r="G7">
        <v>0</v>
      </c>
      <c r="H7">
        <v>11416</v>
      </c>
      <c r="I7">
        <v>5740</v>
      </c>
      <c r="J7">
        <v>0</v>
      </c>
      <c r="K7">
        <v>0</v>
      </c>
      <c r="L7">
        <v>0</v>
      </c>
      <c r="M7">
        <v>0</v>
      </c>
      <c r="N7">
        <v>169665</v>
      </c>
    </row>
    <row r="8" spans="1:14" ht="12.75">
      <c r="A8" t="s">
        <v>37</v>
      </c>
      <c r="B8">
        <v>270</v>
      </c>
      <c r="C8">
        <v>32.4</v>
      </c>
      <c r="D8">
        <v>270</v>
      </c>
      <c r="E8">
        <v>0</v>
      </c>
      <c r="F8">
        <v>79.7</v>
      </c>
      <c r="G8">
        <v>0</v>
      </c>
      <c r="H8">
        <v>43</v>
      </c>
      <c r="I8">
        <v>105.4</v>
      </c>
      <c r="J8">
        <v>0</v>
      </c>
      <c r="K8">
        <v>0</v>
      </c>
      <c r="L8">
        <v>0</v>
      </c>
      <c r="M8">
        <v>0</v>
      </c>
      <c r="N8">
        <v>729.8</v>
      </c>
    </row>
    <row r="9" spans="1:14" ht="12.75">
      <c r="A9" t="s">
        <v>38</v>
      </c>
      <c r="B9" s="1">
        <v>37660</v>
      </c>
      <c r="C9" s="1">
        <v>37661</v>
      </c>
      <c r="D9" s="1">
        <v>37661</v>
      </c>
      <c r="E9" t="s">
        <v>39</v>
      </c>
      <c r="F9" s="1">
        <v>37880</v>
      </c>
      <c r="G9" t="s">
        <v>39</v>
      </c>
      <c r="H9" s="1">
        <v>37878</v>
      </c>
      <c r="I9" s="1">
        <v>37659</v>
      </c>
      <c r="J9" t="s">
        <v>39</v>
      </c>
      <c r="K9" t="s">
        <v>39</v>
      </c>
      <c r="L9" t="s">
        <v>39</v>
      </c>
      <c r="M9" s="1" t="s">
        <v>39</v>
      </c>
      <c r="N9" s="1">
        <v>37880</v>
      </c>
    </row>
    <row r="10" spans="1:13" ht="12.75">
      <c r="A10" t="s">
        <v>40</v>
      </c>
      <c r="B10">
        <v>270</v>
      </c>
      <c r="C10">
        <v>32.4</v>
      </c>
      <c r="D10">
        <v>270</v>
      </c>
      <c r="E10">
        <v>0</v>
      </c>
      <c r="F10">
        <v>79.7</v>
      </c>
      <c r="G10">
        <v>0</v>
      </c>
      <c r="H10">
        <v>43</v>
      </c>
      <c r="I10">
        <v>34.8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41</v>
      </c>
      <c r="B11">
        <v>37</v>
      </c>
      <c r="C11">
        <v>4.4</v>
      </c>
      <c r="D11">
        <v>37</v>
      </c>
      <c r="E11">
        <v>0</v>
      </c>
      <c r="F11">
        <v>10.9</v>
      </c>
      <c r="G11">
        <v>0</v>
      </c>
      <c r="H11">
        <v>5.9</v>
      </c>
      <c r="I11">
        <v>4.8</v>
      </c>
      <c r="J11">
        <v>0</v>
      </c>
      <c r="K11">
        <v>0</v>
      </c>
      <c r="L11">
        <v>0</v>
      </c>
      <c r="M11">
        <v>0</v>
      </c>
    </row>
    <row r="13" ht="12.75">
      <c r="A13" t="s">
        <v>1</v>
      </c>
    </row>
    <row r="14" spans="1:14" ht="12.75">
      <c r="A14" t="s">
        <v>36</v>
      </c>
      <c r="B14">
        <v>64223</v>
      </c>
      <c r="C14">
        <v>5540</v>
      </c>
      <c r="D14">
        <v>61199</v>
      </c>
      <c r="E14">
        <v>0</v>
      </c>
      <c r="F14">
        <v>10897</v>
      </c>
      <c r="G14">
        <v>4</v>
      </c>
      <c r="H14">
        <v>10646</v>
      </c>
      <c r="I14">
        <v>6206</v>
      </c>
      <c r="J14">
        <v>0</v>
      </c>
      <c r="K14">
        <v>0</v>
      </c>
      <c r="L14">
        <v>0</v>
      </c>
      <c r="M14">
        <v>0</v>
      </c>
      <c r="N14">
        <v>158715</v>
      </c>
    </row>
    <row r="15" spans="1:14" ht="12.75">
      <c r="A15" t="s">
        <v>37</v>
      </c>
      <c r="B15">
        <v>270</v>
      </c>
      <c r="C15">
        <v>32.4</v>
      </c>
      <c r="D15">
        <v>270</v>
      </c>
      <c r="E15">
        <v>0</v>
      </c>
      <c r="F15">
        <v>152.5</v>
      </c>
      <c r="G15">
        <v>2.8</v>
      </c>
      <c r="H15">
        <v>43</v>
      </c>
      <c r="I15">
        <v>57.6</v>
      </c>
      <c r="J15">
        <v>0</v>
      </c>
      <c r="K15">
        <v>0</v>
      </c>
      <c r="L15">
        <v>0</v>
      </c>
      <c r="M15">
        <v>0</v>
      </c>
      <c r="N15">
        <v>828.2</v>
      </c>
    </row>
    <row r="16" spans="1:14" ht="12.75">
      <c r="A16" t="s">
        <v>38</v>
      </c>
      <c r="B16" s="1">
        <v>37629</v>
      </c>
      <c r="C16" s="1">
        <v>37630</v>
      </c>
      <c r="D16" s="1">
        <v>37630</v>
      </c>
      <c r="E16" t="s">
        <v>39</v>
      </c>
      <c r="F16" s="1" t="s">
        <v>114</v>
      </c>
      <c r="G16" t="s">
        <v>114</v>
      </c>
      <c r="H16" s="1">
        <v>37755</v>
      </c>
      <c r="I16" s="1" t="s">
        <v>114</v>
      </c>
      <c r="J16" t="s">
        <v>39</v>
      </c>
      <c r="K16" t="s">
        <v>39</v>
      </c>
      <c r="L16" t="s">
        <v>39</v>
      </c>
      <c r="M16" s="1" t="s">
        <v>39</v>
      </c>
      <c r="N16" s="1" t="s">
        <v>114</v>
      </c>
    </row>
    <row r="17" spans="1:13" ht="12.75">
      <c r="A17" t="s">
        <v>40</v>
      </c>
      <c r="B17">
        <v>270</v>
      </c>
      <c r="C17">
        <v>32.4</v>
      </c>
      <c r="D17">
        <v>270</v>
      </c>
      <c r="E17">
        <v>0</v>
      </c>
      <c r="F17">
        <v>152.5</v>
      </c>
      <c r="G17">
        <v>2.8</v>
      </c>
      <c r="H17">
        <v>43</v>
      </c>
      <c r="I17">
        <v>57.6</v>
      </c>
      <c r="J17">
        <v>0</v>
      </c>
      <c r="K17">
        <v>0</v>
      </c>
      <c r="L17">
        <v>0</v>
      </c>
      <c r="M17">
        <v>0</v>
      </c>
    </row>
    <row r="18" spans="1:13" ht="12.75">
      <c r="A18" t="s">
        <v>41</v>
      </c>
      <c r="B18">
        <v>32.6</v>
      </c>
      <c r="C18">
        <v>3.9</v>
      </c>
      <c r="D18">
        <v>32.6</v>
      </c>
      <c r="E18">
        <v>0</v>
      </c>
      <c r="F18">
        <v>18.4</v>
      </c>
      <c r="G18">
        <v>0.3</v>
      </c>
      <c r="H18">
        <v>5.2</v>
      </c>
      <c r="I18">
        <v>6.9</v>
      </c>
      <c r="J18">
        <v>0</v>
      </c>
      <c r="K18">
        <v>0</v>
      </c>
      <c r="L18">
        <v>0</v>
      </c>
      <c r="M18">
        <v>0</v>
      </c>
    </row>
    <row r="20" ht="12.75">
      <c r="A20" t="s">
        <v>2</v>
      </c>
    </row>
    <row r="21" spans="1:14" ht="12.75">
      <c r="A21" t="s">
        <v>36</v>
      </c>
      <c r="B21">
        <v>70991</v>
      </c>
      <c r="C21">
        <v>6123</v>
      </c>
      <c r="D21">
        <v>67679</v>
      </c>
      <c r="E21">
        <v>0</v>
      </c>
      <c r="F21">
        <v>15119</v>
      </c>
      <c r="G21">
        <v>14</v>
      </c>
      <c r="H21">
        <v>11953</v>
      </c>
      <c r="I21">
        <v>8076</v>
      </c>
      <c r="J21">
        <v>0</v>
      </c>
      <c r="K21">
        <v>0</v>
      </c>
      <c r="L21">
        <v>0</v>
      </c>
      <c r="M21">
        <v>0</v>
      </c>
      <c r="N21">
        <v>179955</v>
      </c>
    </row>
    <row r="22" spans="1:14" ht="12.75">
      <c r="A22" t="s">
        <v>37</v>
      </c>
      <c r="B22">
        <v>270</v>
      </c>
      <c r="C22">
        <v>32.4</v>
      </c>
      <c r="D22">
        <v>270</v>
      </c>
      <c r="E22">
        <v>0</v>
      </c>
      <c r="F22">
        <v>161.7</v>
      </c>
      <c r="G22">
        <v>3.3</v>
      </c>
      <c r="H22">
        <v>43</v>
      </c>
      <c r="I22">
        <v>65.4</v>
      </c>
      <c r="J22">
        <v>0</v>
      </c>
      <c r="K22">
        <v>0</v>
      </c>
      <c r="L22">
        <v>0</v>
      </c>
      <c r="M22">
        <v>0</v>
      </c>
      <c r="N22">
        <v>845.7</v>
      </c>
    </row>
    <row r="23" spans="1:14" ht="12.75">
      <c r="A23" t="s">
        <v>38</v>
      </c>
      <c r="B23" s="1">
        <v>37629</v>
      </c>
      <c r="C23" s="1">
        <v>37630</v>
      </c>
      <c r="D23" s="1">
        <v>37630</v>
      </c>
      <c r="E23" t="s">
        <v>39</v>
      </c>
      <c r="F23" s="1" t="s">
        <v>115</v>
      </c>
      <c r="G23" t="s">
        <v>115</v>
      </c>
      <c r="H23" s="1">
        <v>37632</v>
      </c>
      <c r="I23" s="1" t="s">
        <v>115</v>
      </c>
      <c r="J23" t="s">
        <v>39</v>
      </c>
      <c r="K23" t="s">
        <v>39</v>
      </c>
      <c r="L23" t="s">
        <v>39</v>
      </c>
      <c r="M23" s="1" t="s">
        <v>39</v>
      </c>
      <c r="N23" t="s">
        <v>115</v>
      </c>
    </row>
    <row r="24" spans="1:13" ht="12.75">
      <c r="A24" t="s">
        <v>40</v>
      </c>
      <c r="B24">
        <v>270</v>
      </c>
      <c r="C24">
        <v>32.4</v>
      </c>
      <c r="D24">
        <v>270</v>
      </c>
      <c r="E24">
        <v>0</v>
      </c>
      <c r="F24">
        <v>161.7</v>
      </c>
      <c r="G24">
        <v>3.3</v>
      </c>
      <c r="H24">
        <v>43</v>
      </c>
      <c r="I24">
        <v>65.4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41</v>
      </c>
      <c r="B25">
        <v>31.9</v>
      </c>
      <c r="C25">
        <v>3.8</v>
      </c>
      <c r="D25">
        <v>31.9</v>
      </c>
      <c r="E25">
        <v>0</v>
      </c>
      <c r="F25">
        <v>19.1</v>
      </c>
      <c r="G25">
        <v>0.4</v>
      </c>
      <c r="H25">
        <v>5.1</v>
      </c>
      <c r="I25">
        <v>7.7</v>
      </c>
      <c r="J25">
        <v>0</v>
      </c>
      <c r="K25">
        <v>0</v>
      </c>
      <c r="L25">
        <v>0</v>
      </c>
      <c r="M25">
        <v>0</v>
      </c>
    </row>
    <row r="27" ht="12.75">
      <c r="A27" t="s">
        <v>3</v>
      </c>
    </row>
    <row r="28" spans="1:14" ht="12.75">
      <c r="A28" t="s">
        <v>36</v>
      </c>
      <c r="B28">
        <v>74015</v>
      </c>
      <c r="C28">
        <v>6415</v>
      </c>
      <c r="D28">
        <v>69119</v>
      </c>
      <c r="E28">
        <v>0</v>
      </c>
      <c r="F28">
        <v>28671</v>
      </c>
      <c r="G28">
        <v>428</v>
      </c>
      <c r="H28">
        <v>13019</v>
      </c>
      <c r="I28">
        <v>11454</v>
      </c>
      <c r="J28">
        <v>0</v>
      </c>
      <c r="K28">
        <v>0</v>
      </c>
      <c r="L28">
        <v>0</v>
      </c>
      <c r="M28">
        <v>0</v>
      </c>
      <c r="N28">
        <v>203121</v>
      </c>
    </row>
    <row r="29" spans="1:14" ht="12.75">
      <c r="A29" t="s">
        <v>37</v>
      </c>
      <c r="B29">
        <v>270</v>
      </c>
      <c r="C29">
        <v>32.4</v>
      </c>
      <c r="D29">
        <v>270</v>
      </c>
      <c r="E29">
        <v>0</v>
      </c>
      <c r="F29">
        <v>227.7</v>
      </c>
      <c r="G29">
        <v>10.7</v>
      </c>
      <c r="H29">
        <v>48.4</v>
      </c>
      <c r="I29">
        <v>89.2</v>
      </c>
      <c r="J29">
        <v>0</v>
      </c>
      <c r="K29">
        <v>0</v>
      </c>
      <c r="L29">
        <v>0</v>
      </c>
      <c r="M29">
        <v>0</v>
      </c>
      <c r="N29">
        <v>943.1</v>
      </c>
    </row>
    <row r="30" spans="1:14" ht="12.75">
      <c r="A30" t="s">
        <v>38</v>
      </c>
      <c r="B30" s="1">
        <v>37629</v>
      </c>
      <c r="C30" s="1">
        <v>37630</v>
      </c>
      <c r="D30" s="1">
        <v>37630</v>
      </c>
      <c r="E30" t="s">
        <v>39</v>
      </c>
      <c r="F30" s="1" t="s">
        <v>116</v>
      </c>
      <c r="G30" t="s">
        <v>117</v>
      </c>
      <c r="H30" s="1">
        <v>37668</v>
      </c>
      <c r="I30" s="1" t="s">
        <v>118</v>
      </c>
      <c r="J30" t="s">
        <v>39</v>
      </c>
      <c r="K30" t="s">
        <v>39</v>
      </c>
      <c r="L30" t="s">
        <v>39</v>
      </c>
      <c r="M30" s="1" t="s">
        <v>39</v>
      </c>
      <c r="N30" s="1" t="s">
        <v>118</v>
      </c>
    </row>
    <row r="31" spans="1:13" ht="12.75">
      <c r="A31" t="s">
        <v>40</v>
      </c>
      <c r="B31">
        <v>270</v>
      </c>
      <c r="C31">
        <v>32.4</v>
      </c>
      <c r="D31">
        <v>270</v>
      </c>
      <c r="E31">
        <v>0</v>
      </c>
      <c r="F31">
        <v>224.9</v>
      </c>
      <c r="G31">
        <v>8.2</v>
      </c>
      <c r="H31">
        <v>48.4</v>
      </c>
      <c r="I31">
        <v>89.2</v>
      </c>
      <c r="J31">
        <v>0</v>
      </c>
      <c r="K31">
        <v>0</v>
      </c>
      <c r="L31">
        <v>0</v>
      </c>
      <c r="M31">
        <v>0</v>
      </c>
    </row>
    <row r="32" spans="1:13" ht="12.75">
      <c r="A32" t="s">
        <v>41</v>
      </c>
      <c r="B32">
        <v>28.6</v>
      </c>
      <c r="C32">
        <v>3.4</v>
      </c>
      <c r="D32">
        <v>28.6</v>
      </c>
      <c r="E32">
        <v>0</v>
      </c>
      <c r="F32">
        <v>23.8</v>
      </c>
      <c r="G32">
        <v>0.9</v>
      </c>
      <c r="H32">
        <v>5.1</v>
      </c>
      <c r="I32">
        <v>9.5</v>
      </c>
      <c r="J32">
        <v>0</v>
      </c>
      <c r="K32">
        <v>0</v>
      </c>
      <c r="L32">
        <v>0</v>
      </c>
      <c r="M32">
        <v>0</v>
      </c>
    </row>
    <row r="34" ht="12.75">
      <c r="A34" t="s">
        <v>4</v>
      </c>
    </row>
    <row r="35" spans="1:14" ht="12.75">
      <c r="A35" t="s">
        <v>36</v>
      </c>
      <c r="B35">
        <v>74159</v>
      </c>
      <c r="C35">
        <v>6415</v>
      </c>
      <c r="D35">
        <v>69839</v>
      </c>
      <c r="E35">
        <v>0</v>
      </c>
      <c r="F35">
        <v>36463</v>
      </c>
      <c r="G35">
        <v>641</v>
      </c>
      <c r="H35">
        <v>13280</v>
      </c>
      <c r="I35">
        <v>13887</v>
      </c>
      <c r="J35">
        <v>0</v>
      </c>
      <c r="K35">
        <v>0</v>
      </c>
      <c r="L35">
        <v>0</v>
      </c>
      <c r="M35">
        <v>0</v>
      </c>
      <c r="N35">
        <v>214684</v>
      </c>
    </row>
    <row r="36" spans="1:14" ht="12.75">
      <c r="A36" t="s">
        <v>37</v>
      </c>
      <c r="B36">
        <v>270</v>
      </c>
      <c r="C36">
        <v>32.4</v>
      </c>
      <c r="D36">
        <v>270</v>
      </c>
      <c r="E36">
        <v>0</v>
      </c>
      <c r="F36">
        <v>262.9</v>
      </c>
      <c r="G36">
        <v>13</v>
      </c>
      <c r="H36">
        <v>48.4</v>
      </c>
      <c r="I36">
        <v>112.2</v>
      </c>
      <c r="J36">
        <v>0</v>
      </c>
      <c r="K36">
        <v>0</v>
      </c>
      <c r="L36">
        <v>0</v>
      </c>
      <c r="M36">
        <v>0</v>
      </c>
      <c r="N36">
        <v>1008.8</v>
      </c>
    </row>
    <row r="37" spans="1:14" ht="12.75">
      <c r="A37" t="s">
        <v>38</v>
      </c>
      <c r="B37" s="1">
        <v>37629</v>
      </c>
      <c r="C37" s="1">
        <v>37630</v>
      </c>
      <c r="D37" s="1">
        <v>37630</v>
      </c>
      <c r="E37" t="s">
        <v>39</v>
      </c>
      <c r="F37" s="1" t="s">
        <v>119</v>
      </c>
      <c r="G37" t="s">
        <v>120</v>
      </c>
      <c r="H37" s="1">
        <v>37638</v>
      </c>
      <c r="I37" s="1" t="s">
        <v>119</v>
      </c>
      <c r="J37" t="s">
        <v>39</v>
      </c>
      <c r="K37" t="s">
        <v>39</v>
      </c>
      <c r="L37" t="s">
        <v>39</v>
      </c>
      <c r="M37" s="1" t="s">
        <v>39</v>
      </c>
      <c r="N37" s="1" t="s">
        <v>119</v>
      </c>
    </row>
    <row r="38" spans="1:13" ht="12.75">
      <c r="A38" t="s">
        <v>40</v>
      </c>
      <c r="B38">
        <v>270</v>
      </c>
      <c r="C38">
        <v>32.4</v>
      </c>
      <c r="D38">
        <v>270</v>
      </c>
      <c r="E38">
        <v>0</v>
      </c>
      <c r="F38">
        <v>262.9</v>
      </c>
      <c r="G38">
        <v>12.8</v>
      </c>
      <c r="H38">
        <v>48.4</v>
      </c>
      <c r="I38">
        <v>112.2</v>
      </c>
      <c r="J38">
        <v>0</v>
      </c>
      <c r="K38">
        <v>0</v>
      </c>
      <c r="L38">
        <v>0</v>
      </c>
      <c r="M38">
        <v>0</v>
      </c>
    </row>
    <row r="39" spans="1:13" ht="12.75">
      <c r="A39" t="s">
        <v>41</v>
      </c>
      <c r="B39">
        <v>26.8</v>
      </c>
      <c r="C39">
        <v>3.2</v>
      </c>
      <c r="D39">
        <v>26.8</v>
      </c>
      <c r="E39">
        <v>0</v>
      </c>
      <c r="F39">
        <v>26.1</v>
      </c>
      <c r="G39">
        <v>1.3</v>
      </c>
      <c r="H39">
        <v>4.8</v>
      </c>
      <c r="I39">
        <v>11.1</v>
      </c>
      <c r="J39">
        <v>0</v>
      </c>
      <c r="K39">
        <v>0</v>
      </c>
      <c r="L39">
        <v>0</v>
      </c>
      <c r="M39">
        <v>0</v>
      </c>
    </row>
    <row r="41" ht="12.75">
      <c r="A41" t="s">
        <v>5</v>
      </c>
    </row>
    <row r="42" spans="1:14" ht="12.75">
      <c r="A42" t="s">
        <v>36</v>
      </c>
      <c r="B42">
        <v>67679</v>
      </c>
      <c r="C42">
        <v>5832</v>
      </c>
      <c r="D42">
        <v>64799</v>
      </c>
      <c r="E42">
        <v>0</v>
      </c>
      <c r="F42">
        <v>43988</v>
      </c>
      <c r="G42">
        <v>1259</v>
      </c>
      <c r="H42">
        <v>12554</v>
      </c>
      <c r="I42">
        <v>16042</v>
      </c>
      <c r="J42">
        <v>0</v>
      </c>
      <c r="K42">
        <v>0</v>
      </c>
      <c r="L42">
        <v>0</v>
      </c>
      <c r="M42">
        <v>0</v>
      </c>
      <c r="N42">
        <v>212152</v>
      </c>
    </row>
    <row r="43" spans="1:14" ht="12.75">
      <c r="A43" t="s">
        <v>37</v>
      </c>
      <c r="B43">
        <v>270</v>
      </c>
      <c r="C43">
        <v>32.4</v>
      </c>
      <c r="D43">
        <v>270</v>
      </c>
      <c r="E43">
        <v>0</v>
      </c>
      <c r="F43">
        <v>254.5</v>
      </c>
      <c r="G43">
        <v>13.8</v>
      </c>
      <c r="H43">
        <v>48.4</v>
      </c>
      <c r="I43">
        <v>109.3</v>
      </c>
      <c r="J43">
        <v>0</v>
      </c>
      <c r="K43">
        <v>0</v>
      </c>
      <c r="L43">
        <v>0</v>
      </c>
      <c r="M43">
        <v>0</v>
      </c>
      <c r="N43">
        <v>996.2</v>
      </c>
    </row>
    <row r="44" spans="1:14" ht="12.75">
      <c r="A44" t="s">
        <v>38</v>
      </c>
      <c r="B44" s="1">
        <v>37688</v>
      </c>
      <c r="C44" s="1">
        <v>37689</v>
      </c>
      <c r="D44" s="1">
        <v>37689</v>
      </c>
      <c r="E44" t="s">
        <v>39</v>
      </c>
      <c r="F44" s="1" t="s">
        <v>121</v>
      </c>
      <c r="G44" t="s">
        <v>122</v>
      </c>
      <c r="H44" s="1">
        <v>37694</v>
      </c>
      <c r="I44" s="1" t="s">
        <v>123</v>
      </c>
      <c r="J44" t="s">
        <v>39</v>
      </c>
      <c r="K44" t="s">
        <v>39</v>
      </c>
      <c r="L44" t="s">
        <v>39</v>
      </c>
      <c r="M44" s="1" t="s">
        <v>39</v>
      </c>
      <c r="N44" s="1" t="s">
        <v>121</v>
      </c>
    </row>
    <row r="45" spans="1:13" ht="12.75">
      <c r="A45" t="s">
        <v>40</v>
      </c>
      <c r="B45">
        <v>270</v>
      </c>
      <c r="C45">
        <v>32.4</v>
      </c>
      <c r="D45">
        <v>270</v>
      </c>
      <c r="E45">
        <v>0</v>
      </c>
      <c r="F45">
        <v>254.5</v>
      </c>
      <c r="G45">
        <v>12.4</v>
      </c>
      <c r="H45">
        <v>48.4</v>
      </c>
      <c r="I45">
        <v>108.5</v>
      </c>
      <c r="J45">
        <v>0</v>
      </c>
      <c r="K45">
        <v>0</v>
      </c>
      <c r="L45">
        <v>0</v>
      </c>
      <c r="M45">
        <v>0</v>
      </c>
    </row>
    <row r="46" spans="1:13" ht="12.75">
      <c r="A46" t="s">
        <v>41</v>
      </c>
      <c r="B46">
        <v>27.1</v>
      </c>
      <c r="C46">
        <v>3.3</v>
      </c>
      <c r="D46">
        <v>27.1</v>
      </c>
      <c r="E46">
        <v>0</v>
      </c>
      <c r="F46">
        <v>25.5</v>
      </c>
      <c r="G46">
        <v>1.2</v>
      </c>
      <c r="H46">
        <v>4.9</v>
      </c>
      <c r="I46">
        <v>10.9</v>
      </c>
      <c r="J46">
        <v>0</v>
      </c>
      <c r="K46">
        <v>0</v>
      </c>
      <c r="L46">
        <v>0</v>
      </c>
      <c r="M46">
        <v>0</v>
      </c>
    </row>
    <row r="48" ht="12.75">
      <c r="A48" t="s">
        <v>6</v>
      </c>
    </row>
    <row r="49" spans="1:14" ht="12.75">
      <c r="A49" t="s">
        <v>36</v>
      </c>
      <c r="B49">
        <v>74159</v>
      </c>
      <c r="C49">
        <v>6415</v>
      </c>
      <c r="D49">
        <v>69839</v>
      </c>
      <c r="E49">
        <v>0</v>
      </c>
      <c r="F49">
        <v>57332</v>
      </c>
      <c r="G49">
        <v>2090</v>
      </c>
      <c r="H49">
        <v>14204</v>
      </c>
      <c r="I49">
        <v>20435</v>
      </c>
      <c r="J49">
        <v>0</v>
      </c>
      <c r="K49">
        <v>0</v>
      </c>
      <c r="L49">
        <v>0</v>
      </c>
      <c r="M49">
        <v>0</v>
      </c>
      <c r="N49">
        <v>244474</v>
      </c>
    </row>
    <row r="50" spans="1:14" ht="12.75">
      <c r="A50" t="s">
        <v>37</v>
      </c>
      <c r="B50">
        <v>270</v>
      </c>
      <c r="C50">
        <v>32.4</v>
      </c>
      <c r="D50">
        <v>270</v>
      </c>
      <c r="E50">
        <v>0</v>
      </c>
      <c r="F50">
        <v>271.6</v>
      </c>
      <c r="G50">
        <v>15.2</v>
      </c>
      <c r="H50">
        <v>48.4</v>
      </c>
      <c r="I50">
        <v>123.7</v>
      </c>
      <c r="J50">
        <v>0</v>
      </c>
      <c r="K50">
        <v>0</v>
      </c>
      <c r="L50">
        <v>0</v>
      </c>
      <c r="M50">
        <v>0</v>
      </c>
      <c r="N50">
        <v>1025.1</v>
      </c>
    </row>
    <row r="51" spans="1:14" ht="12.75">
      <c r="A51" t="s">
        <v>38</v>
      </c>
      <c r="B51" s="1">
        <v>37629</v>
      </c>
      <c r="C51" s="1">
        <v>37630</v>
      </c>
      <c r="D51" s="1">
        <v>37630</v>
      </c>
      <c r="E51" t="s">
        <v>39</v>
      </c>
      <c r="F51" s="1" t="s">
        <v>124</v>
      </c>
      <c r="G51" t="s">
        <v>125</v>
      </c>
      <c r="H51" s="1">
        <v>37632</v>
      </c>
      <c r="I51" s="1" t="s">
        <v>126</v>
      </c>
      <c r="J51" t="s">
        <v>39</v>
      </c>
      <c r="K51" t="s">
        <v>39</v>
      </c>
      <c r="L51" t="s">
        <v>39</v>
      </c>
      <c r="M51" s="1" t="s">
        <v>39</v>
      </c>
      <c r="N51" s="1" t="s">
        <v>126</v>
      </c>
    </row>
    <row r="52" spans="1:13" ht="12.75">
      <c r="A52" t="s">
        <v>40</v>
      </c>
      <c r="B52">
        <v>270</v>
      </c>
      <c r="C52">
        <v>32.4</v>
      </c>
      <c r="D52">
        <v>270</v>
      </c>
      <c r="E52">
        <v>0</v>
      </c>
      <c r="F52">
        <v>268.9</v>
      </c>
      <c r="G52">
        <v>11.6</v>
      </c>
      <c r="H52">
        <v>48.4</v>
      </c>
      <c r="I52">
        <v>123.7</v>
      </c>
      <c r="J52">
        <v>0</v>
      </c>
      <c r="K52">
        <v>0</v>
      </c>
      <c r="L52">
        <v>0</v>
      </c>
      <c r="M52">
        <v>0</v>
      </c>
    </row>
    <row r="53" spans="1:13" ht="12.75">
      <c r="A53" t="s">
        <v>41</v>
      </c>
      <c r="B53">
        <v>26.3</v>
      </c>
      <c r="C53">
        <v>3.2</v>
      </c>
      <c r="D53">
        <v>26.3</v>
      </c>
      <c r="E53">
        <v>0</v>
      </c>
      <c r="F53">
        <v>26.2</v>
      </c>
      <c r="G53">
        <v>1.1</v>
      </c>
      <c r="H53">
        <v>4.7</v>
      </c>
      <c r="I53">
        <v>12.1</v>
      </c>
      <c r="J53">
        <v>0</v>
      </c>
      <c r="K53">
        <v>0</v>
      </c>
      <c r="L53">
        <v>0</v>
      </c>
      <c r="M53">
        <v>0</v>
      </c>
    </row>
    <row r="55" ht="12.75">
      <c r="A55" t="s">
        <v>7</v>
      </c>
    </row>
    <row r="56" spans="1:14" ht="12.75">
      <c r="A56" t="s">
        <v>36</v>
      </c>
      <c r="B56">
        <v>74159</v>
      </c>
      <c r="C56">
        <v>6415</v>
      </c>
      <c r="D56">
        <v>69839</v>
      </c>
      <c r="E56">
        <v>0</v>
      </c>
      <c r="F56">
        <v>56281</v>
      </c>
      <c r="G56">
        <v>2421</v>
      </c>
      <c r="H56">
        <v>14119</v>
      </c>
      <c r="I56">
        <v>19159</v>
      </c>
      <c r="J56">
        <v>0</v>
      </c>
      <c r="K56">
        <v>0</v>
      </c>
      <c r="L56">
        <v>0</v>
      </c>
      <c r="M56">
        <v>0</v>
      </c>
      <c r="N56">
        <v>242392</v>
      </c>
    </row>
    <row r="57" spans="1:14" ht="12.75">
      <c r="A57" t="s">
        <v>37</v>
      </c>
      <c r="B57">
        <v>270</v>
      </c>
      <c r="C57">
        <v>32.4</v>
      </c>
      <c r="D57">
        <v>270</v>
      </c>
      <c r="E57">
        <v>0</v>
      </c>
      <c r="F57">
        <v>287.2</v>
      </c>
      <c r="G57">
        <v>18.9</v>
      </c>
      <c r="H57">
        <v>48.4</v>
      </c>
      <c r="I57">
        <v>119.4</v>
      </c>
      <c r="J57">
        <v>0</v>
      </c>
      <c r="K57">
        <v>0</v>
      </c>
      <c r="L57">
        <v>0</v>
      </c>
      <c r="M57">
        <v>0</v>
      </c>
      <c r="N57">
        <v>1044.8</v>
      </c>
    </row>
    <row r="58" spans="1:14" ht="12.75">
      <c r="A58" t="s">
        <v>38</v>
      </c>
      <c r="B58" s="1">
        <v>37629</v>
      </c>
      <c r="C58" s="1">
        <v>37630</v>
      </c>
      <c r="D58" s="1">
        <v>37630</v>
      </c>
      <c r="E58" t="s">
        <v>39</v>
      </c>
      <c r="F58" s="1" t="s">
        <v>127</v>
      </c>
      <c r="G58" s="1">
        <v>37635</v>
      </c>
      <c r="H58" s="1">
        <v>37631</v>
      </c>
      <c r="I58" s="1" t="s">
        <v>127</v>
      </c>
      <c r="J58" t="s">
        <v>39</v>
      </c>
      <c r="K58" t="s">
        <v>39</v>
      </c>
      <c r="L58" t="s">
        <v>39</v>
      </c>
      <c r="M58" s="1" t="s">
        <v>39</v>
      </c>
      <c r="N58" s="1" t="s">
        <v>127</v>
      </c>
    </row>
    <row r="59" spans="1:13" ht="12.75">
      <c r="A59" t="s">
        <v>40</v>
      </c>
      <c r="B59">
        <v>270</v>
      </c>
      <c r="C59">
        <v>32.4</v>
      </c>
      <c r="D59">
        <v>270</v>
      </c>
      <c r="E59">
        <v>0</v>
      </c>
      <c r="F59">
        <v>287.2</v>
      </c>
      <c r="G59">
        <v>17.4</v>
      </c>
      <c r="H59">
        <v>48.4</v>
      </c>
      <c r="I59">
        <v>119.4</v>
      </c>
      <c r="J59">
        <v>0</v>
      </c>
      <c r="K59">
        <v>0</v>
      </c>
      <c r="L59">
        <v>0</v>
      </c>
      <c r="M59">
        <v>0</v>
      </c>
    </row>
    <row r="60" spans="1:13" ht="12.75">
      <c r="A60" t="s">
        <v>41</v>
      </c>
      <c r="B60">
        <v>25.8</v>
      </c>
      <c r="C60">
        <v>3.1</v>
      </c>
      <c r="D60">
        <v>25.8</v>
      </c>
      <c r="E60">
        <v>0</v>
      </c>
      <c r="F60">
        <v>27.5</v>
      </c>
      <c r="G60">
        <v>1.7</v>
      </c>
      <c r="H60">
        <v>4.6</v>
      </c>
      <c r="I60">
        <v>11.4</v>
      </c>
      <c r="J60">
        <v>0</v>
      </c>
      <c r="K60">
        <v>0</v>
      </c>
      <c r="L60">
        <v>0</v>
      </c>
      <c r="M60">
        <v>0</v>
      </c>
    </row>
    <row r="61" spans="1:14" ht="12.75">
      <c r="A61" t="s">
        <v>128</v>
      </c>
      <c r="B61">
        <v>1</v>
      </c>
      <c r="I61" t="s">
        <v>90</v>
      </c>
      <c r="J61" t="s">
        <v>129</v>
      </c>
      <c r="K61" s="25" t="s">
        <v>130</v>
      </c>
      <c r="L61" s="26" t="s">
        <v>131</v>
      </c>
      <c r="M61" s="27">
        <v>1.1666666666666667</v>
      </c>
      <c r="N61" t="s">
        <v>91</v>
      </c>
    </row>
    <row r="63" spans="1:13" ht="12.75">
      <c r="A63" t="s">
        <v>92</v>
      </c>
      <c r="B63" t="s">
        <v>93</v>
      </c>
      <c r="C63" t="s">
        <v>94</v>
      </c>
      <c r="D63" t="s">
        <v>95</v>
      </c>
      <c r="E63" t="s">
        <v>96</v>
      </c>
      <c r="F63" t="s">
        <v>97</v>
      </c>
      <c r="J63" t="s">
        <v>132</v>
      </c>
      <c r="K63" t="s">
        <v>133</v>
      </c>
      <c r="L63" t="s">
        <v>134</v>
      </c>
      <c r="M63" t="s">
        <v>135</v>
      </c>
    </row>
    <row r="64" spans="1:111" ht="12.75">
      <c r="A64" t="s">
        <v>98</v>
      </c>
      <c r="B64" t="s">
        <v>99</v>
      </c>
      <c r="C64" t="s">
        <v>99</v>
      </c>
      <c r="D64" t="s">
        <v>99</v>
      </c>
      <c r="E64" t="s">
        <v>99</v>
      </c>
      <c r="F64" t="s">
        <v>100</v>
      </c>
      <c r="G64" t="s">
        <v>34</v>
      </c>
      <c r="H64" t="s">
        <v>99</v>
      </c>
      <c r="I64" t="s">
        <v>99</v>
      </c>
      <c r="J64" t="s">
        <v>99</v>
      </c>
      <c r="K64" t="s">
        <v>98</v>
      </c>
      <c r="L64" t="s">
        <v>136</v>
      </c>
      <c r="M64" t="s">
        <v>137</v>
      </c>
      <c r="N64" t="s">
        <v>101</v>
      </c>
      <c r="DG64" t="s">
        <v>89</v>
      </c>
    </row>
    <row r="66" ht="12.75">
      <c r="A66" t="s">
        <v>8</v>
      </c>
    </row>
    <row r="67" spans="1:14" ht="12.75">
      <c r="A67" t="s">
        <v>36</v>
      </c>
      <c r="B67">
        <v>67679</v>
      </c>
      <c r="C67">
        <v>5832</v>
      </c>
      <c r="D67">
        <v>64799</v>
      </c>
      <c r="E67">
        <v>0</v>
      </c>
      <c r="F67">
        <v>40286</v>
      </c>
      <c r="G67">
        <v>1094</v>
      </c>
      <c r="H67">
        <v>12397</v>
      </c>
      <c r="I67">
        <v>14990</v>
      </c>
      <c r="J67">
        <v>0</v>
      </c>
      <c r="K67">
        <v>0</v>
      </c>
      <c r="L67">
        <v>0</v>
      </c>
      <c r="M67">
        <v>0</v>
      </c>
      <c r="N67">
        <v>207077</v>
      </c>
    </row>
    <row r="68" spans="1:14" ht="12.75">
      <c r="A68" t="s">
        <v>37</v>
      </c>
      <c r="B68">
        <v>270</v>
      </c>
      <c r="C68">
        <v>32.4</v>
      </c>
      <c r="D68">
        <v>270</v>
      </c>
      <c r="E68">
        <v>0</v>
      </c>
      <c r="F68">
        <v>253.8</v>
      </c>
      <c r="G68">
        <v>13.5</v>
      </c>
      <c r="H68">
        <v>48.4</v>
      </c>
      <c r="I68">
        <v>101.8</v>
      </c>
      <c r="J68">
        <v>0</v>
      </c>
      <c r="K68">
        <v>0</v>
      </c>
      <c r="L68">
        <v>0</v>
      </c>
      <c r="M68">
        <v>0</v>
      </c>
      <c r="N68">
        <v>989.7</v>
      </c>
    </row>
    <row r="69" spans="1:14" ht="12.75">
      <c r="A69" t="s">
        <v>38</v>
      </c>
      <c r="B69" s="1">
        <v>37688</v>
      </c>
      <c r="C69" s="1">
        <v>37689</v>
      </c>
      <c r="D69" s="1">
        <v>37689</v>
      </c>
      <c r="E69" t="s">
        <v>39</v>
      </c>
      <c r="F69" s="1">
        <v>37789</v>
      </c>
      <c r="G69" s="1">
        <v>37789</v>
      </c>
      <c r="H69" s="1">
        <v>37691</v>
      </c>
      <c r="I69" s="1" t="s">
        <v>138</v>
      </c>
      <c r="J69" t="s">
        <v>39</v>
      </c>
      <c r="K69" t="s">
        <v>39</v>
      </c>
      <c r="L69" t="s">
        <v>39</v>
      </c>
      <c r="M69" s="1" t="s">
        <v>39</v>
      </c>
      <c r="N69" s="1">
        <v>37789</v>
      </c>
    </row>
    <row r="70" spans="1:13" ht="12.75">
      <c r="A70" t="s">
        <v>40</v>
      </c>
      <c r="B70">
        <v>270</v>
      </c>
      <c r="C70">
        <v>32.4</v>
      </c>
      <c r="D70">
        <v>270</v>
      </c>
      <c r="E70">
        <v>0</v>
      </c>
      <c r="F70">
        <v>253.8</v>
      </c>
      <c r="G70">
        <v>13.5</v>
      </c>
      <c r="H70">
        <v>48.4</v>
      </c>
      <c r="I70">
        <v>101.6</v>
      </c>
      <c r="J70">
        <v>0</v>
      </c>
      <c r="K70">
        <v>0</v>
      </c>
      <c r="L70">
        <v>0</v>
      </c>
      <c r="M70">
        <v>0</v>
      </c>
    </row>
    <row r="71" spans="1:13" ht="12.75">
      <c r="A71" t="s">
        <v>41</v>
      </c>
      <c r="B71">
        <v>27.3</v>
      </c>
      <c r="C71">
        <v>3.3</v>
      </c>
      <c r="D71">
        <v>27.3</v>
      </c>
      <c r="E71">
        <v>0</v>
      </c>
      <c r="F71">
        <v>25.6</v>
      </c>
      <c r="G71">
        <v>1.4</v>
      </c>
      <c r="H71">
        <v>4.9</v>
      </c>
      <c r="I71">
        <v>10.3</v>
      </c>
      <c r="J71">
        <v>0</v>
      </c>
      <c r="K71">
        <v>0</v>
      </c>
      <c r="L71">
        <v>0</v>
      </c>
      <c r="M71">
        <v>0</v>
      </c>
    </row>
    <row r="73" ht="12.75">
      <c r="A73" t="s">
        <v>9</v>
      </c>
    </row>
    <row r="74" spans="1:14" ht="12.75">
      <c r="A74" t="s">
        <v>36</v>
      </c>
      <c r="B74">
        <v>74159</v>
      </c>
      <c r="C74">
        <v>6415</v>
      </c>
      <c r="D74">
        <v>69839</v>
      </c>
      <c r="E74">
        <v>0</v>
      </c>
      <c r="F74">
        <v>32288</v>
      </c>
      <c r="G74">
        <v>584</v>
      </c>
      <c r="H74">
        <v>13146</v>
      </c>
      <c r="I74">
        <v>12250</v>
      </c>
      <c r="J74">
        <v>0</v>
      </c>
      <c r="K74">
        <v>0</v>
      </c>
      <c r="L74">
        <v>0</v>
      </c>
      <c r="M74">
        <v>0</v>
      </c>
      <c r="N74">
        <v>208681</v>
      </c>
    </row>
    <row r="75" spans="1:14" ht="12.75">
      <c r="A75" t="s">
        <v>37</v>
      </c>
      <c r="B75">
        <v>270</v>
      </c>
      <c r="C75">
        <v>32.4</v>
      </c>
      <c r="D75">
        <v>270</v>
      </c>
      <c r="E75">
        <v>0</v>
      </c>
      <c r="F75">
        <v>233.7</v>
      </c>
      <c r="G75">
        <v>11.1</v>
      </c>
      <c r="H75">
        <v>48.4</v>
      </c>
      <c r="I75">
        <v>91.1</v>
      </c>
      <c r="J75">
        <v>0</v>
      </c>
      <c r="K75">
        <v>0</v>
      </c>
      <c r="L75">
        <v>0</v>
      </c>
      <c r="M75">
        <v>0</v>
      </c>
      <c r="N75">
        <v>954.3</v>
      </c>
    </row>
    <row r="76" spans="1:14" ht="12.75">
      <c r="A76" t="s">
        <v>38</v>
      </c>
      <c r="B76" s="1">
        <v>37629</v>
      </c>
      <c r="C76" s="1">
        <v>37630</v>
      </c>
      <c r="D76" s="1">
        <v>37630</v>
      </c>
      <c r="E76" t="s">
        <v>39</v>
      </c>
      <c r="F76" s="1">
        <v>37638</v>
      </c>
      <c r="G76" s="1">
        <v>37638</v>
      </c>
      <c r="H76" s="1">
        <v>37633</v>
      </c>
      <c r="I76" s="1">
        <v>37911</v>
      </c>
      <c r="J76" t="s">
        <v>39</v>
      </c>
      <c r="K76" t="s">
        <v>39</v>
      </c>
      <c r="L76" t="s">
        <v>39</v>
      </c>
      <c r="M76" s="1" t="s">
        <v>39</v>
      </c>
      <c r="N76" s="1">
        <v>37911</v>
      </c>
    </row>
    <row r="77" spans="1:13" ht="12.75">
      <c r="A77" t="s">
        <v>40</v>
      </c>
      <c r="B77">
        <v>270</v>
      </c>
      <c r="C77">
        <v>32.4</v>
      </c>
      <c r="D77">
        <v>270</v>
      </c>
      <c r="E77">
        <v>0</v>
      </c>
      <c r="F77">
        <v>232.3</v>
      </c>
      <c r="G77">
        <v>10.1</v>
      </c>
      <c r="H77">
        <v>48.4</v>
      </c>
      <c r="I77">
        <v>91.1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41</v>
      </c>
      <c r="B78">
        <v>28.3</v>
      </c>
      <c r="C78">
        <v>3.4</v>
      </c>
      <c r="D78">
        <v>28.3</v>
      </c>
      <c r="E78">
        <v>0</v>
      </c>
      <c r="F78">
        <v>24.3</v>
      </c>
      <c r="G78">
        <v>1.1</v>
      </c>
      <c r="H78">
        <v>5.1</v>
      </c>
      <c r="I78">
        <v>9.5</v>
      </c>
      <c r="J78">
        <v>0</v>
      </c>
      <c r="K78">
        <v>0</v>
      </c>
      <c r="L78">
        <v>0</v>
      </c>
      <c r="M78">
        <v>0</v>
      </c>
    </row>
    <row r="80" ht="12.75">
      <c r="A80" t="s">
        <v>10</v>
      </c>
    </row>
    <row r="81" spans="1:14" ht="12.75">
      <c r="A81" t="s">
        <v>36</v>
      </c>
      <c r="B81">
        <v>64511</v>
      </c>
      <c r="C81">
        <v>5540</v>
      </c>
      <c r="D81">
        <v>62639</v>
      </c>
      <c r="E81">
        <v>0</v>
      </c>
      <c r="F81">
        <v>13952</v>
      </c>
      <c r="G81">
        <v>70</v>
      </c>
      <c r="H81">
        <v>10781</v>
      </c>
      <c r="I81">
        <v>6681</v>
      </c>
      <c r="J81">
        <v>0</v>
      </c>
      <c r="K81">
        <v>0</v>
      </c>
      <c r="L81">
        <v>0</v>
      </c>
      <c r="M81">
        <v>0</v>
      </c>
      <c r="N81">
        <v>164175</v>
      </c>
    </row>
    <row r="82" spans="1:14" ht="12.75">
      <c r="A82" t="s">
        <v>37</v>
      </c>
      <c r="B82">
        <v>270</v>
      </c>
      <c r="C82">
        <v>32.4</v>
      </c>
      <c r="D82">
        <v>270</v>
      </c>
      <c r="E82">
        <v>0</v>
      </c>
      <c r="F82">
        <v>161.7</v>
      </c>
      <c r="G82">
        <v>4.7</v>
      </c>
      <c r="H82">
        <v>43</v>
      </c>
      <c r="I82">
        <v>53.6</v>
      </c>
      <c r="J82">
        <v>0</v>
      </c>
      <c r="K82">
        <v>0</v>
      </c>
      <c r="L82">
        <v>0</v>
      </c>
      <c r="M82">
        <v>0</v>
      </c>
      <c r="N82">
        <v>830.5</v>
      </c>
    </row>
    <row r="83" spans="1:14" ht="12.75">
      <c r="A83" t="s">
        <v>38</v>
      </c>
      <c r="B83" s="1">
        <v>37629</v>
      </c>
      <c r="C83" s="1">
        <v>37630</v>
      </c>
      <c r="D83" s="1">
        <v>37630</v>
      </c>
      <c r="E83" t="s">
        <v>39</v>
      </c>
      <c r="F83" s="1" t="s">
        <v>139</v>
      </c>
      <c r="G83" s="1" t="s">
        <v>139</v>
      </c>
      <c r="H83" s="1">
        <v>37633</v>
      </c>
      <c r="I83" s="1" t="s">
        <v>140</v>
      </c>
      <c r="J83" t="s">
        <v>39</v>
      </c>
      <c r="K83" t="s">
        <v>39</v>
      </c>
      <c r="L83" t="s">
        <v>39</v>
      </c>
      <c r="M83" s="1" t="s">
        <v>39</v>
      </c>
      <c r="N83" s="1" t="s">
        <v>140</v>
      </c>
    </row>
    <row r="84" spans="1:13" ht="12.75">
      <c r="A84" t="s">
        <v>40</v>
      </c>
      <c r="B84">
        <v>270</v>
      </c>
      <c r="C84">
        <v>32.4</v>
      </c>
      <c r="D84">
        <v>270</v>
      </c>
      <c r="E84">
        <v>0</v>
      </c>
      <c r="F84">
        <v>157.3</v>
      </c>
      <c r="G84">
        <v>4.2</v>
      </c>
      <c r="H84">
        <v>43</v>
      </c>
      <c r="I84">
        <v>53.6</v>
      </c>
      <c r="J84">
        <v>0</v>
      </c>
      <c r="K84">
        <v>0</v>
      </c>
      <c r="L84">
        <v>0</v>
      </c>
      <c r="M84">
        <v>0</v>
      </c>
    </row>
    <row r="85" spans="1:13" ht="12.75">
      <c r="A85" t="s">
        <v>41</v>
      </c>
      <c r="B85">
        <v>32.5</v>
      </c>
      <c r="C85">
        <v>3.9</v>
      </c>
      <c r="D85">
        <v>32.5</v>
      </c>
      <c r="E85">
        <v>0</v>
      </c>
      <c r="F85">
        <v>18.9</v>
      </c>
      <c r="G85">
        <v>0.5</v>
      </c>
      <c r="H85">
        <v>5.2</v>
      </c>
      <c r="I85">
        <v>6.4</v>
      </c>
      <c r="J85">
        <v>0</v>
      </c>
      <c r="K85">
        <v>0</v>
      </c>
      <c r="L85">
        <v>0</v>
      </c>
      <c r="M85">
        <v>0</v>
      </c>
    </row>
    <row r="87" ht="12.75">
      <c r="A87" t="s">
        <v>11</v>
      </c>
    </row>
    <row r="88" spans="1:14" ht="12.75">
      <c r="A88" t="s">
        <v>36</v>
      </c>
      <c r="B88">
        <v>70991</v>
      </c>
      <c r="C88">
        <v>6123</v>
      </c>
      <c r="D88">
        <v>67679</v>
      </c>
      <c r="E88">
        <v>0</v>
      </c>
      <c r="F88">
        <v>7603</v>
      </c>
      <c r="G88">
        <v>0</v>
      </c>
      <c r="H88">
        <v>11406</v>
      </c>
      <c r="I88">
        <v>5584</v>
      </c>
      <c r="J88">
        <v>0</v>
      </c>
      <c r="K88">
        <v>0</v>
      </c>
      <c r="L88">
        <v>0</v>
      </c>
      <c r="M88">
        <v>0</v>
      </c>
      <c r="N88">
        <v>169386</v>
      </c>
    </row>
    <row r="89" spans="1:14" ht="12.75">
      <c r="A89" t="s">
        <v>37</v>
      </c>
      <c r="B89">
        <v>270</v>
      </c>
      <c r="C89">
        <v>32.4</v>
      </c>
      <c r="D89">
        <v>270</v>
      </c>
      <c r="E89">
        <v>0</v>
      </c>
      <c r="F89">
        <v>85</v>
      </c>
      <c r="G89">
        <v>0</v>
      </c>
      <c r="H89">
        <v>43</v>
      </c>
      <c r="I89">
        <v>56.5</v>
      </c>
      <c r="J89">
        <v>0</v>
      </c>
      <c r="K89">
        <v>0</v>
      </c>
      <c r="L89">
        <v>0</v>
      </c>
      <c r="M89">
        <v>0</v>
      </c>
      <c r="N89">
        <v>728.8</v>
      </c>
    </row>
    <row r="90" spans="1:14" ht="12.75">
      <c r="A90" t="s">
        <v>38</v>
      </c>
      <c r="B90" s="1">
        <v>37660</v>
      </c>
      <c r="C90" s="1">
        <v>37661</v>
      </c>
      <c r="D90" s="1">
        <v>37661</v>
      </c>
      <c r="E90" t="s">
        <v>39</v>
      </c>
      <c r="F90" s="1">
        <v>37880</v>
      </c>
      <c r="G90" s="1" t="s">
        <v>139</v>
      </c>
      <c r="H90" s="1">
        <v>37694</v>
      </c>
      <c r="I90" s="1" t="s">
        <v>141</v>
      </c>
      <c r="J90" t="s">
        <v>39</v>
      </c>
      <c r="K90" t="s">
        <v>39</v>
      </c>
      <c r="L90" t="s">
        <v>39</v>
      </c>
      <c r="M90" s="1" t="s">
        <v>39</v>
      </c>
      <c r="N90" s="1">
        <v>37880</v>
      </c>
    </row>
    <row r="91" spans="1:13" ht="12.75">
      <c r="A91" t="s">
        <v>40</v>
      </c>
      <c r="B91">
        <v>270</v>
      </c>
      <c r="C91">
        <v>32.4</v>
      </c>
      <c r="D91">
        <v>270</v>
      </c>
      <c r="E91">
        <v>0</v>
      </c>
      <c r="F91">
        <v>85</v>
      </c>
      <c r="G91">
        <v>0</v>
      </c>
      <c r="H91">
        <v>43</v>
      </c>
      <c r="I91">
        <v>28.4</v>
      </c>
      <c r="J91">
        <v>0</v>
      </c>
      <c r="K91">
        <v>0</v>
      </c>
      <c r="L91">
        <v>0</v>
      </c>
      <c r="M91">
        <v>0</v>
      </c>
    </row>
    <row r="92" spans="1:13" ht="12.75">
      <c r="A92" t="s">
        <v>41</v>
      </c>
      <c r="B92">
        <v>37</v>
      </c>
      <c r="C92">
        <v>4.4</v>
      </c>
      <c r="D92">
        <v>37</v>
      </c>
      <c r="E92">
        <v>0</v>
      </c>
      <c r="F92">
        <v>11.7</v>
      </c>
      <c r="G92">
        <v>0</v>
      </c>
      <c r="H92">
        <v>5.9</v>
      </c>
      <c r="I92">
        <v>3.9</v>
      </c>
      <c r="J92">
        <v>0</v>
      </c>
      <c r="K92">
        <v>0</v>
      </c>
      <c r="L92">
        <v>0</v>
      </c>
      <c r="M9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N8:O20"/>
  <sheetViews>
    <sheetView zoomScale="75" zoomScaleNormal="75" workbookViewId="0" topLeftCell="A19">
      <selection activeCell="P19" sqref="P19"/>
    </sheetView>
  </sheetViews>
  <sheetFormatPr defaultColWidth="9.140625" defaultRowHeight="12.75"/>
  <cols>
    <col min="14" max="14" width="12.7109375" style="0" bestFit="1" customWidth="1"/>
    <col min="15" max="15" width="12.28125" style="2" bestFit="1" customWidth="1"/>
  </cols>
  <sheetData>
    <row r="8" spans="14:15" ht="12.75">
      <c r="N8" s="21" t="s">
        <v>87</v>
      </c>
      <c r="O8" s="4" t="s">
        <v>86</v>
      </c>
    </row>
    <row r="9" spans="14:15" ht="12.75">
      <c r="N9" s="13" t="s">
        <v>59</v>
      </c>
      <c r="O9" s="3">
        <v>1</v>
      </c>
    </row>
    <row r="10" spans="14:15" ht="12.75">
      <c r="N10" s="13" t="s">
        <v>58</v>
      </c>
      <c r="O10" s="3">
        <v>1</v>
      </c>
    </row>
    <row r="11" spans="14:15" ht="12.75">
      <c r="N11" s="13" t="s">
        <v>60</v>
      </c>
      <c r="O11" s="3">
        <v>1</v>
      </c>
    </row>
    <row r="12" spans="14:15" ht="12.75">
      <c r="N12" s="13" t="s">
        <v>61</v>
      </c>
      <c r="O12" s="3">
        <v>1</v>
      </c>
    </row>
    <row r="13" spans="14:15" ht="12.75">
      <c r="N13" s="13" t="s">
        <v>62</v>
      </c>
      <c r="O13" s="3">
        <v>1</v>
      </c>
    </row>
    <row r="14" spans="14:15" ht="12.75">
      <c r="N14" s="13" t="s">
        <v>63</v>
      </c>
      <c r="O14" s="3">
        <v>1</v>
      </c>
    </row>
    <row r="15" spans="14:15" ht="12.75">
      <c r="N15" s="13" t="s">
        <v>64</v>
      </c>
      <c r="O15" s="3">
        <v>1</v>
      </c>
    </row>
    <row r="16" spans="14:15" ht="12.75">
      <c r="N16" s="13" t="s">
        <v>65</v>
      </c>
      <c r="O16" s="3">
        <v>1</v>
      </c>
    </row>
    <row r="17" spans="14:15" ht="12.75">
      <c r="N17" s="13" t="s">
        <v>66</v>
      </c>
      <c r="O17" s="3">
        <v>1</v>
      </c>
    </row>
    <row r="18" spans="14:15" ht="12.75">
      <c r="N18" s="13" t="s">
        <v>67</v>
      </c>
      <c r="O18" s="3">
        <v>1</v>
      </c>
    </row>
    <row r="19" spans="14:15" ht="12.75">
      <c r="N19" s="13" t="s">
        <v>68</v>
      </c>
      <c r="O19" s="3">
        <v>1</v>
      </c>
    </row>
    <row r="20" spans="14:15" ht="12.75">
      <c r="N20" s="13" t="s">
        <v>69</v>
      </c>
      <c r="O20" s="3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92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8515625" style="0" customWidth="1"/>
  </cols>
  <sheetData>
    <row r="1" spans="1:14" ht="13.5" thickBot="1">
      <c r="A1" s="9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3:13" ht="12.75">
      <c r="C2" t="s">
        <v>12</v>
      </c>
      <c r="D2" t="s">
        <v>13</v>
      </c>
      <c r="E2" t="s">
        <v>14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2:14" ht="12.75">
      <c r="B3" t="s">
        <v>22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</row>
    <row r="4" spans="2:14" ht="12.75">
      <c r="B4" t="s">
        <v>34</v>
      </c>
      <c r="C4" t="s">
        <v>34</v>
      </c>
      <c r="D4" t="s">
        <v>34</v>
      </c>
      <c r="E4" t="s">
        <v>34</v>
      </c>
      <c r="F4" t="s">
        <v>34</v>
      </c>
      <c r="G4" t="s">
        <v>34</v>
      </c>
      <c r="H4" t="s">
        <v>34</v>
      </c>
      <c r="I4" t="s">
        <v>34</v>
      </c>
      <c r="J4" t="s">
        <v>34</v>
      </c>
      <c r="K4" t="s">
        <v>34</v>
      </c>
      <c r="L4" t="s">
        <v>34</v>
      </c>
      <c r="M4" t="s">
        <v>34</v>
      </c>
      <c r="N4" t="s">
        <v>35</v>
      </c>
    </row>
    <row r="6" ht="12.75">
      <c r="A6" t="s">
        <v>0</v>
      </c>
    </row>
    <row r="7" spans="1:14" ht="12.75">
      <c r="A7" t="s">
        <v>145</v>
      </c>
      <c r="B7">
        <v>0</v>
      </c>
      <c r="C7">
        <v>0</v>
      </c>
      <c r="D7">
        <v>0</v>
      </c>
      <c r="E7">
        <v>126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44</v>
      </c>
      <c r="M7">
        <v>0</v>
      </c>
      <c r="N7">
        <v>171</v>
      </c>
    </row>
    <row r="8" spans="1:14" ht="12.75">
      <c r="A8" t="s">
        <v>146</v>
      </c>
      <c r="B8">
        <v>0</v>
      </c>
      <c r="C8">
        <v>0</v>
      </c>
      <c r="D8">
        <v>0</v>
      </c>
      <c r="E8">
        <v>7.2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0.2</v>
      </c>
      <c r="M8">
        <v>0</v>
      </c>
      <c r="N8">
        <v>7.2</v>
      </c>
    </row>
    <row r="9" spans="1:14" ht="12.75">
      <c r="A9" t="s">
        <v>38</v>
      </c>
      <c r="B9" s="1" t="s">
        <v>39</v>
      </c>
      <c r="C9" s="1" t="s">
        <v>39</v>
      </c>
      <c r="D9" s="1" t="s">
        <v>39</v>
      </c>
      <c r="E9" s="1">
        <v>37659</v>
      </c>
      <c r="F9" s="1" t="s">
        <v>39</v>
      </c>
      <c r="G9" t="s">
        <v>39</v>
      </c>
      <c r="H9" s="1" t="s">
        <v>39</v>
      </c>
      <c r="I9" s="1" t="s">
        <v>39</v>
      </c>
      <c r="J9" t="s">
        <v>39</v>
      </c>
      <c r="K9" t="s">
        <v>39</v>
      </c>
      <c r="L9" s="1">
        <v>37934</v>
      </c>
      <c r="M9" s="1" t="s">
        <v>39</v>
      </c>
      <c r="N9" s="1">
        <v>37659</v>
      </c>
    </row>
    <row r="10" spans="1:13" ht="12.75">
      <c r="A10" t="s">
        <v>40</v>
      </c>
      <c r="B10">
        <v>0</v>
      </c>
      <c r="C10">
        <v>0</v>
      </c>
      <c r="D10">
        <v>0</v>
      </c>
      <c r="E10">
        <v>7.2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41</v>
      </c>
      <c r="B11">
        <v>0</v>
      </c>
      <c r="C11">
        <v>0</v>
      </c>
      <c r="D11">
        <v>0</v>
      </c>
      <c r="E11">
        <v>99.9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0.1</v>
      </c>
      <c r="M11">
        <v>0</v>
      </c>
    </row>
    <row r="13" ht="12.75">
      <c r="A13" t="s">
        <v>1</v>
      </c>
    </row>
    <row r="14" spans="1:14" ht="12.75">
      <c r="A14" t="s">
        <v>145</v>
      </c>
      <c r="B14">
        <v>0</v>
      </c>
      <c r="C14">
        <v>0</v>
      </c>
      <c r="D14">
        <v>0</v>
      </c>
      <c r="E14">
        <v>55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41</v>
      </c>
      <c r="M14">
        <v>0</v>
      </c>
      <c r="N14">
        <v>96</v>
      </c>
    </row>
    <row r="15" spans="1:14" ht="12.75">
      <c r="A15" t="s">
        <v>146</v>
      </c>
      <c r="B15">
        <v>0</v>
      </c>
      <c r="C15">
        <v>0</v>
      </c>
      <c r="D15">
        <v>0</v>
      </c>
      <c r="E15">
        <v>4.4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0.2</v>
      </c>
      <c r="M15">
        <v>0</v>
      </c>
      <c r="N15">
        <v>4.4</v>
      </c>
    </row>
    <row r="16" spans="1:14" ht="12.75">
      <c r="A16" t="s">
        <v>38</v>
      </c>
      <c r="B16" s="1" t="s">
        <v>39</v>
      </c>
      <c r="C16" s="1" t="s">
        <v>39</v>
      </c>
      <c r="D16" s="1" t="s">
        <v>39</v>
      </c>
      <c r="E16" t="s">
        <v>159</v>
      </c>
      <c r="F16" s="1" t="s">
        <v>39</v>
      </c>
      <c r="G16" t="s">
        <v>39</v>
      </c>
      <c r="H16" s="1" t="s">
        <v>39</v>
      </c>
      <c r="I16" s="1" t="s">
        <v>39</v>
      </c>
      <c r="J16" t="s">
        <v>39</v>
      </c>
      <c r="K16" t="s">
        <v>39</v>
      </c>
      <c r="L16" t="s">
        <v>147</v>
      </c>
      <c r="M16" s="1" t="s">
        <v>39</v>
      </c>
      <c r="N16" s="1" t="s">
        <v>159</v>
      </c>
    </row>
    <row r="17" spans="1:13" ht="12.75">
      <c r="A17" t="s">
        <v>40</v>
      </c>
      <c r="B17">
        <v>0</v>
      </c>
      <c r="C17">
        <v>0</v>
      </c>
      <c r="D17">
        <v>0</v>
      </c>
      <c r="E17">
        <v>4.4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 t="s">
        <v>41</v>
      </c>
      <c r="B18">
        <v>0</v>
      </c>
      <c r="C18">
        <v>0</v>
      </c>
      <c r="D18">
        <v>0</v>
      </c>
      <c r="E18">
        <v>99.9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0.1</v>
      </c>
      <c r="M18">
        <v>0</v>
      </c>
    </row>
    <row r="20" ht="12.75">
      <c r="A20" t="s">
        <v>2</v>
      </c>
    </row>
    <row r="21" spans="1:14" ht="12.75">
      <c r="A21" t="s">
        <v>145</v>
      </c>
      <c r="B21">
        <v>0</v>
      </c>
      <c r="C21">
        <v>0</v>
      </c>
      <c r="D21">
        <v>0</v>
      </c>
      <c r="E21">
        <v>37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45</v>
      </c>
      <c r="M21">
        <v>0</v>
      </c>
      <c r="N21">
        <v>82</v>
      </c>
    </row>
    <row r="22" spans="1:14" ht="12.75">
      <c r="A22" t="s">
        <v>146</v>
      </c>
      <c r="B22">
        <v>0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0.2</v>
      </c>
      <c r="M22">
        <v>0</v>
      </c>
      <c r="N22">
        <v>3</v>
      </c>
    </row>
    <row r="23" spans="1:14" ht="12.75">
      <c r="A23" t="s">
        <v>38</v>
      </c>
      <c r="B23" s="1" t="s">
        <v>39</v>
      </c>
      <c r="C23" s="1" t="s">
        <v>39</v>
      </c>
      <c r="D23" s="1" t="s">
        <v>39</v>
      </c>
      <c r="E23" t="s">
        <v>160</v>
      </c>
      <c r="F23" s="1" t="s">
        <v>39</v>
      </c>
      <c r="G23" t="s">
        <v>39</v>
      </c>
      <c r="H23" s="1" t="s">
        <v>39</v>
      </c>
      <c r="I23" s="1" t="s">
        <v>39</v>
      </c>
      <c r="J23" t="s">
        <v>39</v>
      </c>
      <c r="K23" t="s">
        <v>39</v>
      </c>
      <c r="L23" t="s">
        <v>148</v>
      </c>
      <c r="M23" s="1" t="s">
        <v>39</v>
      </c>
      <c r="N23" t="s">
        <v>160</v>
      </c>
    </row>
    <row r="24" spans="1:13" ht="12.75">
      <c r="A24" t="s">
        <v>40</v>
      </c>
      <c r="B24">
        <v>0</v>
      </c>
      <c r="C24">
        <v>0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41</v>
      </c>
      <c r="B25">
        <v>0</v>
      </c>
      <c r="C25">
        <v>0</v>
      </c>
      <c r="D25">
        <v>0</v>
      </c>
      <c r="E25">
        <v>99.8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0.2</v>
      </c>
      <c r="M25">
        <v>0</v>
      </c>
    </row>
    <row r="27" ht="12.75">
      <c r="A27" t="s">
        <v>3</v>
      </c>
    </row>
    <row r="28" spans="1:14" ht="12.75">
      <c r="A28" t="s">
        <v>145</v>
      </c>
      <c r="B28">
        <v>0</v>
      </c>
      <c r="C28">
        <v>0</v>
      </c>
      <c r="D28">
        <v>0</v>
      </c>
      <c r="E28">
        <v>10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46</v>
      </c>
      <c r="M28">
        <v>0</v>
      </c>
      <c r="N28">
        <v>57</v>
      </c>
    </row>
    <row r="29" spans="1:14" ht="12.75">
      <c r="A29" t="s">
        <v>146</v>
      </c>
      <c r="B29">
        <v>0</v>
      </c>
      <c r="C29">
        <v>0</v>
      </c>
      <c r="D29">
        <v>0</v>
      </c>
      <c r="E29">
        <v>1.7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0.2</v>
      </c>
      <c r="M29">
        <v>0</v>
      </c>
      <c r="N29">
        <v>1.7</v>
      </c>
    </row>
    <row r="30" spans="1:14" ht="12.75">
      <c r="A30" t="s">
        <v>38</v>
      </c>
      <c r="B30" s="1" t="s">
        <v>39</v>
      </c>
      <c r="C30" s="1" t="s">
        <v>39</v>
      </c>
      <c r="D30" s="1" t="s">
        <v>39</v>
      </c>
      <c r="E30" s="1">
        <v>37840</v>
      </c>
      <c r="F30" s="1" t="s">
        <v>39</v>
      </c>
      <c r="G30" t="s">
        <v>39</v>
      </c>
      <c r="H30" s="1" t="s">
        <v>39</v>
      </c>
      <c r="I30" s="1" t="s">
        <v>39</v>
      </c>
      <c r="J30" t="s">
        <v>39</v>
      </c>
      <c r="K30" t="s">
        <v>39</v>
      </c>
      <c r="L30" s="1">
        <v>37842</v>
      </c>
      <c r="M30" s="1" t="s">
        <v>39</v>
      </c>
      <c r="N30" s="1">
        <v>37840</v>
      </c>
    </row>
    <row r="31" spans="1:13" ht="12.75">
      <c r="A31" t="s">
        <v>40</v>
      </c>
      <c r="B31">
        <v>0</v>
      </c>
      <c r="C31">
        <v>0</v>
      </c>
      <c r="D31">
        <v>0</v>
      </c>
      <c r="E31">
        <v>1.7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2.75">
      <c r="A32" t="s">
        <v>41</v>
      </c>
      <c r="B32">
        <v>0</v>
      </c>
      <c r="C32">
        <v>0</v>
      </c>
      <c r="D32">
        <v>0</v>
      </c>
      <c r="E32">
        <v>99.6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0.4</v>
      </c>
      <c r="M32">
        <v>0</v>
      </c>
    </row>
    <row r="34" ht="12.75">
      <c r="A34" t="s">
        <v>4</v>
      </c>
    </row>
    <row r="35" spans="1:14" ht="12.75">
      <c r="A35" t="s">
        <v>145</v>
      </c>
      <c r="B35">
        <v>0</v>
      </c>
      <c r="C35">
        <v>0</v>
      </c>
      <c r="D35">
        <v>0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43</v>
      </c>
      <c r="M35">
        <v>0</v>
      </c>
      <c r="N35">
        <v>45</v>
      </c>
    </row>
    <row r="36" spans="1:14" ht="12.75">
      <c r="A36" t="s">
        <v>146</v>
      </c>
      <c r="B36">
        <v>0</v>
      </c>
      <c r="C36">
        <v>0</v>
      </c>
      <c r="D36">
        <v>0</v>
      </c>
      <c r="E36">
        <v>0.8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0.2</v>
      </c>
      <c r="M36">
        <v>0</v>
      </c>
      <c r="N36">
        <v>0.8</v>
      </c>
    </row>
    <row r="37" spans="1:14" ht="12.75">
      <c r="A37" t="s">
        <v>38</v>
      </c>
      <c r="B37" s="1" t="s">
        <v>39</v>
      </c>
      <c r="C37" s="1" t="s">
        <v>39</v>
      </c>
      <c r="D37" s="1" t="s">
        <v>39</v>
      </c>
      <c r="E37" t="s">
        <v>161</v>
      </c>
      <c r="F37" s="1" t="s">
        <v>39</v>
      </c>
      <c r="G37" t="s">
        <v>39</v>
      </c>
      <c r="H37" s="1" t="s">
        <v>39</v>
      </c>
      <c r="I37" s="1" t="s">
        <v>39</v>
      </c>
      <c r="J37" t="s">
        <v>39</v>
      </c>
      <c r="K37" t="s">
        <v>39</v>
      </c>
      <c r="L37" s="1">
        <v>37781</v>
      </c>
      <c r="M37" s="1" t="s">
        <v>39</v>
      </c>
      <c r="N37" s="1" t="s">
        <v>161</v>
      </c>
    </row>
    <row r="38" spans="1:13" ht="12.75">
      <c r="A38" t="s">
        <v>40</v>
      </c>
      <c r="B38">
        <v>0</v>
      </c>
      <c r="C38">
        <v>0</v>
      </c>
      <c r="D38">
        <v>0</v>
      </c>
      <c r="E38">
        <v>0.8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2.75">
      <c r="A39" t="s">
        <v>41</v>
      </c>
      <c r="B39">
        <v>0</v>
      </c>
      <c r="C39">
        <v>0</v>
      </c>
      <c r="D39">
        <v>0</v>
      </c>
      <c r="E39">
        <v>99.3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0.7</v>
      </c>
      <c r="M39">
        <v>0</v>
      </c>
    </row>
    <row r="41" ht="12.75">
      <c r="A41" t="s">
        <v>5</v>
      </c>
    </row>
    <row r="42" spans="1:14" ht="12.75">
      <c r="A42" t="s">
        <v>145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37</v>
      </c>
      <c r="M42">
        <v>0</v>
      </c>
      <c r="N42">
        <v>37</v>
      </c>
    </row>
    <row r="43" spans="1:14" ht="12.75">
      <c r="A43" t="s">
        <v>146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0.2</v>
      </c>
      <c r="M43">
        <v>0</v>
      </c>
      <c r="N43">
        <v>0.2</v>
      </c>
    </row>
    <row r="44" spans="1:14" ht="12.75">
      <c r="A44" t="s">
        <v>38</v>
      </c>
      <c r="B44" s="1" t="s">
        <v>39</v>
      </c>
      <c r="C44" s="1" t="s">
        <v>39</v>
      </c>
      <c r="D44" s="1" t="s">
        <v>39</v>
      </c>
      <c r="E44" s="1" t="s">
        <v>161</v>
      </c>
      <c r="F44" s="1" t="s">
        <v>39</v>
      </c>
      <c r="G44" t="s">
        <v>39</v>
      </c>
      <c r="H44" s="1" t="s">
        <v>39</v>
      </c>
      <c r="I44" s="1" t="s">
        <v>39</v>
      </c>
      <c r="J44" t="s">
        <v>39</v>
      </c>
      <c r="K44" t="s">
        <v>39</v>
      </c>
      <c r="L44" t="s">
        <v>149</v>
      </c>
      <c r="M44" s="1" t="s">
        <v>39</v>
      </c>
      <c r="N44" s="1" t="s">
        <v>149</v>
      </c>
    </row>
    <row r="45" spans="1:13" ht="12.75">
      <c r="A45" t="s">
        <v>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0.2</v>
      </c>
      <c r="M45">
        <v>0</v>
      </c>
    </row>
    <row r="46" spans="1:13" ht="12.75">
      <c r="A46" t="s">
        <v>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100</v>
      </c>
      <c r="M46">
        <v>0</v>
      </c>
    </row>
    <row r="48" ht="12.75">
      <c r="A48" t="s">
        <v>6</v>
      </c>
    </row>
    <row r="49" spans="1:14" ht="12.75">
      <c r="A49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37</v>
      </c>
      <c r="M49">
        <v>0</v>
      </c>
      <c r="N49">
        <v>37</v>
      </c>
    </row>
    <row r="50" spans="1:14" ht="12.75">
      <c r="A50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0.2</v>
      </c>
      <c r="M50">
        <v>0</v>
      </c>
      <c r="N50">
        <v>0.2</v>
      </c>
    </row>
    <row r="51" spans="1:14" ht="12.75">
      <c r="A51" t="s">
        <v>38</v>
      </c>
      <c r="B51" s="1" t="s">
        <v>39</v>
      </c>
      <c r="C51" s="1" t="s">
        <v>39</v>
      </c>
      <c r="D51" s="1" t="s">
        <v>39</v>
      </c>
      <c r="E51" s="1" t="s">
        <v>161</v>
      </c>
      <c r="F51" s="1" t="s">
        <v>39</v>
      </c>
      <c r="G51" t="s">
        <v>39</v>
      </c>
      <c r="H51" s="1" t="s">
        <v>39</v>
      </c>
      <c r="I51" s="1" t="s">
        <v>39</v>
      </c>
      <c r="J51" t="s">
        <v>39</v>
      </c>
      <c r="K51" t="s">
        <v>39</v>
      </c>
      <c r="L51" s="1">
        <v>37873</v>
      </c>
      <c r="M51" s="1" t="s">
        <v>39</v>
      </c>
      <c r="N51" s="1">
        <v>37873</v>
      </c>
    </row>
    <row r="52" spans="1:13" ht="12.7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0.2</v>
      </c>
      <c r="M52">
        <v>0</v>
      </c>
    </row>
    <row r="53" spans="1:13" ht="12.7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100</v>
      </c>
      <c r="M53">
        <v>0</v>
      </c>
    </row>
    <row r="55" ht="12.75">
      <c r="A55" t="s">
        <v>7</v>
      </c>
    </row>
    <row r="56" spans="1:14" ht="12.75">
      <c r="A56" t="s">
        <v>145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36</v>
      </c>
      <c r="M56">
        <v>0</v>
      </c>
      <c r="N56">
        <v>36</v>
      </c>
    </row>
    <row r="57" spans="1:14" ht="12.75">
      <c r="A57" t="s">
        <v>146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0.2</v>
      </c>
      <c r="M57">
        <v>0</v>
      </c>
      <c r="N57">
        <v>0.2</v>
      </c>
    </row>
    <row r="58" spans="1:14" ht="12.75">
      <c r="A58" t="s">
        <v>38</v>
      </c>
      <c r="B58" s="1" t="s">
        <v>39</v>
      </c>
      <c r="C58" s="1" t="s">
        <v>39</v>
      </c>
      <c r="D58" s="1" t="s">
        <v>39</v>
      </c>
      <c r="E58" s="1" t="s">
        <v>161</v>
      </c>
      <c r="F58" s="1" t="s">
        <v>39</v>
      </c>
      <c r="G58" s="1" t="s">
        <v>39</v>
      </c>
      <c r="H58" s="1" t="s">
        <v>39</v>
      </c>
      <c r="I58" s="1" t="s">
        <v>39</v>
      </c>
      <c r="J58" t="s">
        <v>39</v>
      </c>
      <c r="K58" t="s">
        <v>39</v>
      </c>
      <c r="L58" t="s">
        <v>150</v>
      </c>
      <c r="M58" s="1" t="s">
        <v>39</v>
      </c>
      <c r="N58" s="1" t="s">
        <v>150</v>
      </c>
    </row>
    <row r="59" spans="1:13" ht="12.75">
      <c r="A59" t="s">
        <v>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0.2</v>
      </c>
      <c r="M59">
        <v>0</v>
      </c>
    </row>
    <row r="60" spans="1:13" ht="12.75">
      <c r="A60" t="s">
        <v>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100</v>
      </c>
      <c r="M60">
        <v>0</v>
      </c>
    </row>
    <row r="61" spans="1:14" ht="12.75">
      <c r="A61" t="s">
        <v>128</v>
      </c>
      <c r="B61">
        <v>1</v>
      </c>
      <c r="I61" t="s">
        <v>90</v>
      </c>
      <c r="J61" t="s">
        <v>129</v>
      </c>
      <c r="K61" s="25" t="s">
        <v>130</v>
      </c>
      <c r="L61" s="26" t="s">
        <v>131</v>
      </c>
      <c r="M61" s="27" t="s">
        <v>162</v>
      </c>
      <c r="N61" t="s">
        <v>151</v>
      </c>
    </row>
    <row r="63" spans="1:13" ht="12.75">
      <c r="A63" t="s">
        <v>92</v>
      </c>
      <c r="B63" t="s">
        <v>93</v>
      </c>
      <c r="C63" t="s">
        <v>94</v>
      </c>
      <c r="D63" t="s">
        <v>95</v>
      </c>
      <c r="E63" t="s">
        <v>152</v>
      </c>
      <c r="F63" t="s">
        <v>153</v>
      </c>
      <c r="J63" t="s">
        <v>132</v>
      </c>
      <c r="K63" t="s">
        <v>133</v>
      </c>
      <c r="L63" t="s">
        <v>134</v>
      </c>
      <c r="M63" t="s">
        <v>135</v>
      </c>
    </row>
    <row r="64" spans="1:111" ht="12.75">
      <c r="A64" t="s">
        <v>98</v>
      </c>
      <c r="B64" t="s">
        <v>99</v>
      </c>
      <c r="C64" t="s">
        <v>99</v>
      </c>
      <c r="D64" t="s">
        <v>99</v>
      </c>
      <c r="E64" t="s">
        <v>99</v>
      </c>
      <c r="F64" t="s">
        <v>99</v>
      </c>
      <c r="G64" t="s">
        <v>99</v>
      </c>
      <c r="H64" t="s">
        <v>99</v>
      </c>
      <c r="I64" t="s">
        <v>99</v>
      </c>
      <c r="J64" t="s">
        <v>99</v>
      </c>
      <c r="K64" t="s">
        <v>98</v>
      </c>
      <c r="L64" t="s">
        <v>136</v>
      </c>
      <c r="M64" t="s">
        <v>154</v>
      </c>
      <c r="N64" t="s">
        <v>155</v>
      </c>
      <c r="DG64" t="s">
        <v>89</v>
      </c>
    </row>
    <row r="66" ht="12.75">
      <c r="A66" t="s">
        <v>8</v>
      </c>
    </row>
    <row r="67" spans="1:14" ht="12.75">
      <c r="A67" t="s">
        <v>145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33</v>
      </c>
      <c r="M67">
        <v>0</v>
      </c>
      <c r="N67">
        <v>33</v>
      </c>
    </row>
    <row r="68" spans="1:14" ht="12.75">
      <c r="A68" t="s">
        <v>146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0.2</v>
      </c>
      <c r="M68">
        <v>0</v>
      </c>
      <c r="N68">
        <v>0.2</v>
      </c>
    </row>
    <row r="69" spans="1:14" ht="12.75">
      <c r="A69" t="s">
        <v>38</v>
      </c>
      <c r="B69" s="1" t="s">
        <v>39</v>
      </c>
      <c r="C69" s="1" t="s">
        <v>39</v>
      </c>
      <c r="D69" s="1" t="s">
        <v>39</v>
      </c>
      <c r="E69" t="s">
        <v>161</v>
      </c>
      <c r="F69" s="1" t="s">
        <v>39</v>
      </c>
      <c r="G69" s="1" t="s">
        <v>39</v>
      </c>
      <c r="H69" s="1" t="s">
        <v>39</v>
      </c>
      <c r="I69" s="1" t="s">
        <v>39</v>
      </c>
      <c r="J69" t="s">
        <v>39</v>
      </c>
      <c r="K69" t="s">
        <v>39</v>
      </c>
      <c r="L69" t="s">
        <v>156</v>
      </c>
      <c r="M69" s="1" t="s">
        <v>39</v>
      </c>
      <c r="N69" s="1" t="s">
        <v>156</v>
      </c>
    </row>
    <row r="70" spans="1:13" ht="12.75">
      <c r="A70" t="s">
        <v>40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0.2</v>
      </c>
      <c r="M70">
        <v>0</v>
      </c>
    </row>
    <row r="71" spans="1:13" ht="12.75">
      <c r="A71" t="s">
        <v>41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100</v>
      </c>
      <c r="M71">
        <v>0</v>
      </c>
    </row>
    <row r="73" ht="12.75">
      <c r="A73" t="s">
        <v>9</v>
      </c>
    </row>
    <row r="74" spans="1:14" ht="12.75">
      <c r="A74" t="s">
        <v>145</v>
      </c>
      <c r="B74">
        <v>0</v>
      </c>
      <c r="C74">
        <v>0</v>
      </c>
      <c r="D74">
        <v>0</v>
      </c>
      <c r="E74">
        <v>11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38</v>
      </c>
      <c r="M74">
        <v>0</v>
      </c>
      <c r="N74">
        <v>49</v>
      </c>
    </row>
    <row r="75" spans="1:14" ht="12.75">
      <c r="A75" t="s">
        <v>146</v>
      </c>
      <c r="B75">
        <v>0</v>
      </c>
      <c r="C75">
        <v>0</v>
      </c>
      <c r="D75">
        <v>0</v>
      </c>
      <c r="E75">
        <v>1.4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0.2</v>
      </c>
      <c r="M75">
        <v>0</v>
      </c>
      <c r="N75">
        <v>1.4</v>
      </c>
    </row>
    <row r="76" spans="1:14" ht="12.75">
      <c r="A76" t="s">
        <v>38</v>
      </c>
      <c r="B76" s="1" t="s">
        <v>39</v>
      </c>
      <c r="C76" s="1" t="s">
        <v>39</v>
      </c>
      <c r="D76" s="1" t="s">
        <v>39</v>
      </c>
      <c r="E76" t="s">
        <v>163</v>
      </c>
      <c r="F76" s="1" t="s">
        <v>39</v>
      </c>
      <c r="G76" s="1" t="s">
        <v>39</v>
      </c>
      <c r="H76" s="1" t="s">
        <v>39</v>
      </c>
      <c r="I76" s="1" t="s">
        <v>39</v>
      </c>
      <c r="J76" t="s">
        <v>39</v>
      </c>
      <c r="K76" t="s">
        <v>39</v>
      </c>
      <c r="L76" t="s">
        <v>157</v>
      </c>
      <c r="M76" s="1" t="s">
        <v>39</v>
      </c>
      <c r="N76" s="1" t="s">
        <v>163</v>
      </c>
    </row>
    <row r="77" spans="1:13" ht="12.75">
      <c r="A77" t="s">
        <v>40</v>
      </c>
      <c r="B77">
        <v>0</v>
      </c>
      <c r="C77">
        <v>0</v>
      </c>
      <c r="D77">
        <v>0</v>
      </c>
      <c r="E77">
        <v>1.4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41</v>
      </c>
      <c r="B78">
        <v>0</v>
      </c>
      <c r="C78">
        <v>0</v>
      </c>
      <c r="D78">
        <v>0</v>
      </c>
      <c r="E78">
        <v>99.6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0.4</v>
      </c>
      <c r="M78">
        <v>0</v>
      </c>
    </row>
    <row r="80" ht="12.75">
      <c r="A80" t="s">
        <v>10</v>
      </c>
    </row>
    <row r="81" spans="1:14" ht="12.75">
      <c r="A81" t="s">
        <v>145</v>
      </c>
      <c r="B81">
        <v>0</v>
      </c>
      <c r="C81">
        <v>0</v>
      </c>
      <c r="D81">
        <v>0</v>
      </c>
      <c r="E81">
        <v>43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36</v>
      </c>
      <c r="M81">
        <v>0</v>
      </c>
      <c r="N81">
        <v>79</v>
      </c>
    </row>
    <row r="82" spans="1:14" ht="12.75">
      <c r="A82" t="s">
        <v>146</v>
      </c>
      <c r="B82">
        <v>0</v>
      </c>
      <c r="C82">
        <v>0</v>
      </c>
      <c r="D82">
        <v>0</v>
      </c>
      <c r="E82">
        <v>3.8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0.2</v>
      </c>
      <c r="M82">
        <v>0</v>
      </c>
      <c r="N82">
        <v>3.9</v>
      </c>
    </row>
    <row r="83" spans="1:14" ht="12.75">
      <c r="A83" t="s">
        <v>38</v>
      </c>
      <c r="B83" s="1" t="s">
        <v>39</v>
      </c>
      <c r="C83" s="1" t="s">
        <v>39</v>
      </c>
      <c r="D83" s="1" t="s">
        <v>39</v>
      </c>
      <c r="E83" t="s">
        <v>164</v>
      </c>
      <c r="F83" s="1" t="s">
        <v>39</v>
      </c>
      <c r="G83" s="1" t="s">
        <v>39</v>
      </c>
      <c r="H83" s="1" t="s">
        <v>39</v>
      </c>
      <c r="I83" s="1" t="s">
        <v>39</v>
      </c>
      <c r="J83" t="s">
        <v>39</v>
      </c>
      <c r="K83" t="s">
        <v>39</v>
      </c>
      <c r="L83" t="s">
        <v>158</v>
      </c>
      <c r="M83" s="1" t="s">
        <v>39</v>
      </c>
      <c r="N83" s="1" t="s">
        <v>164</v>
      </c>
    </row>
    <row r="84" spans="1:13" ht="12.75">
      <c r="A84" t="s">
        <v>40</v>
      </c>
      <c r="B84">
        <v>0</v>
      </c>
      <c r="C84">
        <v>0</v>
      </c>
      <c r="D84">
        <v>0</v>
      </c>
      <c r="E84">
        <v>3.8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ht="12.75">
      <c r="A85" t="s">
        <v>41</v>
      </c>
      <c r="B85">
        <v>0</v>
      </c>
      <c r="C85">
        <v>0</v>
      </c>
      <c r="D85">
        <v>0</v>
      </c>
      <c r="E85">
        <v>99.8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0.2</v>
      </c>
      <c r="M85">
        <v>0</v>
      </c>
    </row>
    <row r="87" ht="12.75">
      <c r="A87" t="s">
        <v>11</v>
      </c>
    </row>
    <row r="88" spans="1:14" ht="12.75">
      <c r="A88" t="s">
        <v>145</v>
      </c>
      <c r="B88">
        <v>0</v>
      </c>
      <c r="C88">
        <v>0</v>
      </c>
      <c r="D88">
        <v>0</v>
      </c>
      <c r="E88">
        <v>116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42</v>
      </c>
      <c r="M88">
        <v>0</v>
      </c>
      <c r="N88">
        <v>158</v>
      </c>
    </row>
    <row r="89" spans="1:14" ht="12.75">
      <c r="A89" t="s">
        <v>146</v>
      </c>
      <c r="B89">
        <v>0</v>
      </c>
      <c r="C89">
        <v>0</v>
      </c>
      <c r="D89">
        <v>0</v>
      </c>
      <c r="E89">
        <v>5.6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0.2</v>
      </c>
      <c r="M89">
        <v>0</v>
      </c>
      <c r="N89">
        <v>5.6</v>
      </c>
    </row>
    <row r="90" spans="1:14" ht="12.75">
      <c r="A90" t="s">
        <v>38</v>
      </c>
      <c r="B90" s="1" t="s">
        <v>39</v>
      </c>
      <c r="C90" s="1" t="s">
        <v>39</v>
      </c>
      <c r="D90" s="1" t="s">
        <v>39</v>
      </c>
      <c r="E90" t="s">
        <v>141</v>
      </c>
      <c r="F90" s="1" t="s">
        <v>39</v>
      </c>
      <c r="G90" s="1" t="s">
        <v>39</v>
      </c>
      <c r="H90" s="1" t="s">
        <v>39</v>
      </c>
      <c r="I90" s="1" t="s">
        <v>39</v>
      </c>
      <c r="J90" t="s">
        <v>39</v>
      </c>
      <c r="K90" t="s">
        <v>39</v>
      </c>
      <c r="L90" s="1">
        <v>37781</v>
      </c>
      <c r="M90" s="1" t="s">
        <v>39</v>
      </c>
      <c r="N90" s="1" t="s">
        <v>141</v>
      </c>
    </row>
    <row r="91" spans="1:13" ht="12.75">
      <c r="A91" t="s">
        <v>40</v>
      </c>
      <c r="B91">
        <v>0</v>
      </c>
      <c r="C91">
        <v>0</v>
      </c>
      <c r="D91">
        <v>0</v>
      </c>
      <c r="E91">
        <v>5.6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ht="12.75">
      <c r="A92" t="s">
        <v>41</v>
      </c>
      <c r="B92">
        <v>0</v>
      </c>
      <c r="C92">
        <v>0</v>
      </c>
      <c r="D92">
        <v>0</v>
      </c>
      <c r="E92">
        <v>99.9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0.1</v>
      </c>
      <c r="M9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H1">
      <selection activeCell="F2" sqref="F2"/>
    </sheetView>
  </sheetViews>
  <sheetFormatPr defaultColWidth="9.140625" defaultRowHeight="12.75"/>
  <cols>
    <col min="2" max="2" width="18.421875" style="0" bestFit="1" customWidth="1"/>
  </cols>
  <sheetData>
    <row r="1" spans="4:14" ht="12.75">
      <c r="D1" t="str">
        <f>'Paste Elec PS-E Data Here'!C2</f>
        <v>TASK</v>
      </c>
      <c r="E1" t="str">
        <f>'Paste Elec PS-E Data Here'!D2</f>
        <v>MISC</v>
      </c>
      <c r="F1" t="str">
        <f>'Paste Elec PS-E Data Here'!E2</f>
        <v>SPACE</v>
      </c>
      <c r="G1" t="str">
        <f>'Paste Elec PS-E Data Here'!F2</f>
        <v>SPACE</v>
      </c>
      <c r="H1" t="str">
        <f>'Paste Elec PS-E Data Here'!G2</f>
        <v>HEAT</v>
      </c>
      <c r="I1" t="str">
        <f>'Paste Elec PS-E Data Here'!H2</f>
        <v>PUMPS</v>
      </c>
      <c r="J1" t="str">
        <f>'Paste Elec PS-E Data Here'!I2</f>
        <v>VENT</v>
      </c>
      <c r="K1" t="str">
        <f>'Paste Elec PS-E Data Here'!J2</f>
        <v>REFRIG</v>
      </c>
      <c r="L1" t="str">
        <f>'Paste Elec PS-E Data Here'!K2</f>
        <v>HT PUMP</v>
      </c>
      <c r="M1" t="str">
        <f>'Paste Elec PS-E Data Here'!L2</f>
        <v>DOMEST</v>
      </c>
      <c r="N1" t="str">
        <f>'Paste Elec PS-E Data Here'!M2</f>
        <v>EXT</v>
      </c>
    </row>
    <row r="2" spans="3:15" ht="12.75">
      <c r="C2" t="str">
        <f>'Paste Elec PS-E Data Here'!B3</f>
        <v>LIGHTS</v>
      </c>
      <c r="D2" t="str">
        <f>'Paste Elec PS-E Data Here'!C3</f>
        <v>LIGHTS</v>
      </c>
      <c r="E2" t="str">
        <f>'Paste Elec PS-E Data Here'!D3</f>
        <v>EQUIP</v>
      </c>
      <c r="F2" t="str">
        <f>'Paste Elec PS-E Data Here'!E3</f>
        <v>HEATING</v>
      </c>
      <c r="G2" t="str">
        <f>'Paste Elec PS-E Data Here'!F3</f>
        <v>COOLING</v>
      </c>
      <c r="H2" t="str">
        <f>'Paste Elec PS-E Data Here'!G3</f>
        <v>REJECT</v>
      </c>
      <c r="I2" t="str">
        <f>'Paste Elec PS-E Data Here'!H3</f>
        <v>&amp; AUX</v>
      </c>
      <c r="J2" t="str">
        <f>'Paste Elec PS-E Data Here'!I3</f>
        <v>FANS</v>
      </c>
      <c r="K2" t="str">
        <f>'Paste Elec PS-E Data Here'!J3</f>
        <v>DISPLAY</v>
      </c>
      <c r="L2" t="str">
        <f>'Paste Elec PS-E Data Here'!K3</f>
        <v>SUPPLEM</v>
      </c>
      <c r="M2" t="str">
        <f>'Paste Elec PS-E Data Here'!L3</f>
        <v>HOT WTR</v>
      </c>
      <c r="N2" t="str">
        <f>'Paste Elec PS-E Data Here'!M3</f>
        <v>USAGE</v>
      </c>
      <c r="O2" t="str">
        <f>'Paste Elec PS-E Data Here'!N3</f>
        <v>TOTAL</v>
      </c>
    </row>
    <row r="3" spans="1:15" ht="12.75">
      <c r="A3" t="str">
        <f>'Paste Elec PS-E Data Here'!A6</f>
        <v>JAN</v>
      </c>
      <c r="B3" t="s">
        <v>44</v>
      </c>
      <c r="C3">
        <f>'Paste Elec PS-E Data Here'!B7</f>
        <v>70991</v>
      </c>
      <c r="D3">
        <f>'Paste Elec PS-E Data Here'!C7</f>
        <v>6123</v>
      </c>
      <c r="E3">
        <f>'Paste Elec PS-E Data Here'!D7</f>
        <v>67679</v>
      </c>
      <c r="F3">
        <f>'Paste Elec PS-E Data Here'!E7</f>
        <v>0</v>
      </c>
      <c r="G3">
        <f>'Paste Elec PS-E Data Here'!F7</f>
        <v>7716</v>
      </c>
      <c r="H3">
        <f>'Paste Elec PS-E Data Here'!G7</f>
        <v>0</v>
      </c>
      <c r="I3">
        <f>'Paste Elec PS-E Data Here'!H7</f>
        <v>11416</v>
      </c>
      <c r="J3">
        <f>'Paste Elec PS-E Data Here'!I7</f>
        <v>5740</v>
      </c>
      <c r="K3">
        <f>'Paste Elec PS-E Data Here'!J7</f>
        <v>0</v>
      </c>
      <c r="L3">
        <f>'Paste Elec PS-E Data Here'!K7</f>
        <v>0</v>
      </c>
      <c r="M3">
        <f>'Paste Elec PS-E Data Here'!L7</f>
        <v>0</v>
      </c>
      <c r="N3">
        <f>'Paste Elec PS-E Data Here'!M7</f>
        <v>0</v>
      </c>
      <c r="O3">
        <f>'Paste Elec PS-E Data Here'!N7</f>
        <v>169665</v>
      </c>
    </row>
    <row r="4" spans="2:15" ht="12.75">
      <c r="B4" t="s">
        <v>42</v>
      </c>
      <c r="C4">
        <f>'Paste Elec PS-E Data Here'!B8</f>
        <v>270</v>
      </c>
      <c r="D4">
        <f>'Paste Elec PS-E Data Here'!C8</f>
        <v>32.4</v>
      </c>
      <c r="E4">
        <f>'Paste Elec PS-E Data Here'!D8</f>
        <v>270</v>
      </c>
      <c r="F4">
        <f>'Paste Elec PS-E Data Here'!E8</f>
        <v>0</v>
      </c>
      <c r="G4">
        <f>'Paste Elec PS-E Data Here'!F8</f>
        <v>79.7</v>
      </c>
      <c r="H4">
        <f>'Paste Elec PS-E Data Here'!G8</f>
        <v>0</v>
      </c>
      <c r="I4">
        <f>'Paste Elec PS-E Data Here'!H8</f>
        <v>43</v>
      </c>
      <c r="J4">
        <f>'Paste Elec PS-E Data Here'!I8</f>
        <v>105.4</v>
      </c>
      <c r="K4">
        <f>'Paste Elec PS-E Data Here'!J8</f>
        <v>0</v>
      </c>
      <c r="L4">
        <f>'Paste Elec PS-E Data Here'!K8</f>
        <v>0</v>
      </c>
      <c r="M4">
        <f>'Paste Elec PS-E Data Here'!L8</f>
        <v>0</v>
      </c>
      <c r="N4">
        <f>'Paste Elec PS-E Data Here'!M8</f>
        <v>0</v>
      </c>
      <c r="O4">
        <f>'Paste Elec PS-E Data Here'!N8</f>
        <v>729.8</v>
      </c>
    </row>
    <row r="5" spans="2:14" ht="12.75">
      <c r="B5" t="s">
        <v>43</v>
      </c>
      <c r="C5">
        <f>'Paste Elec PS-E Data Here'!B10</f>
        <v>270</v>
      </c>
      <c r="D5">
        <f>'Paste Elec PS-E Data Here'!C10</f>
        <v>32.4</v>
      </c>
      <c r="E5">
        <f>'Paste Elec PS-E Data Here'!D10</f>
        <v>270</v>
      </c>
      <c r="F5">
        <f>'Paste Elec PS-E Data Here'!E10</f>
        <v>0</v>
      </c>
      <c r="G5">
        <f>'Paste Elec PS-E Data Here'!F10</f>
        <v>79.7</v>
      </c>
      <c r="H5">
        <f>'Paste Elec PS-E Data Here'!G10</f>
        <v>0</v>
      </c>
      <c r="I5">
        <f>'Paste Elec PS-E Data Here'!H10</f>
        <v>43</v>
      </c>
      <c r="J5">
        <f>'Paste Elec PS-E Data Here'!I10</f>
        <v>34.8</v>
      </c>
      <c r="K5">
        <f>'Paste Elec PS-E Data Here'!J10</f>
        <v>0</v>
      </c>
      <c r="L5">
        <f>'Paste Elec PS-E Data Here'!K10</f>
        <v>0</v>
      </c>
      <c r="M5">
        <f>'Paste Elec PS-E Data Here'!L10</f>
        <v>0</v>
      </c>
      <c r="N5">
        <f>'Paste Elec PS-E Data Here'!M10</f>
        <v>0</v>
      </c>
    </row>
    <row r="6" spans="1:15" ht="12.75">
      <c r="A6" t="str">
        <f>'Paste Elec PS-E Data Here'!A13</f>
        <v>FEB</v>
      </c>
      <c r="B6" t="s">
        <v>44</v>
      </c>
      <c r="C6">
        <f>'Paste Elec PS-E Data Here'!B14</f>
        <v>64223</v>
      </c>
      <c r="D6">
        <f>'Paste Elec PS-E Data Here'!C14</f>
        <v>5540</v>
      </c>
      <c r="E6">
        <f>'Paste Elec PS-E Data Here'!D14</f>
        <v>61199</v>
      </c>
      <c r="F6">
        <f>'Paste Elec PS-E Data Here'!E14</f>
        <v>0</v>
      </c>
      <c r="G6">
        <f>'Paste Elec PS-E Data Here'!F14</f>
        <v>10897</v>
      </c>
      <c r="H6">
        <f>'Paste Elec PS-E Data Here'!G14</f>
        <v>4</v>
      </c>
      <c r="I6">
        <f>'Paste Elec PS-E Data Here'!H14</f>
        <v>10646</v>
      </c>
      <c r="J6">
        <f>'Paste Elec PS-E Data Here'!I14</f>
        <v>6206</v>
      </c>
      <c r="K6">
        <f>'Paste Elec PS-E Data Here'!J14</f>
        <v>0</v>
      </c>
      <c r="L6">
        <f>'Paste Elec PS-E Data Here'!K14</f>
        <v>0</v>
      </c>
      <c r="M6">
        <f>'Paste Elec PS-E Data Here'!L14</f>
        <v>0</v>
      </c>
      <c r="N6">
        <f>'Paste Elec PS-E Data Here'!M14</f>
        <v>0</v>
      </c>
      <c r="O6">
        <f>'Paste Elec PS-E Data Here'!N14</f>
        <v>158715</v>
      </c>
    </row>
    <row r="7" spans="2:15" ht="12.75">
      <c r="B7" t="s">
        <v>42</v>
      </c>
      <c r="C7">
        <f>'Paste Elec PS-E Data Here'!B15</f>
        <v>270</v>
      </c>
      <c r="D7">
        <f>'Paste Elec PS-E Data Here'!C15</f>
        <v>32.4</v>
      </c>
      <c r="E7">
        <f>'Paste Elec PS-E Data Here'!D15</f>
        <v>270</v>
      </c>
      <c r="F7">
        <f>'Paste Elec PS-E Data Here'!E15</f>
        <v>0</v>
      </c>
      <c r="G7">
        <f>'Paste Elec PS-E Data Here'!F15</f>
        <v>152.5</v>
      </c>
      <c r="H7">
        <f>'Paste Elec PS-E Data Here'!G15</f>
        <v>2.8</v>
      </c>
      <c r="I7">
        <f>'Paste Elec PS-E Data Here'!H15</f>
        <v>43</v>
      </c>
      <c r="J7">
        <f>'Paste Elec PS-E Data Here'!I15</f>
        <v>57.6</v>
      </c>
      <c r="K7">
        <f>'Paste Elec PS-E Data Here'!J15</f>
        <v>0</v>
      </c>
      <c r="L7">
        <f>'Paste Elec PS-E Data Here'!K15</f>
        <v>0</v>
      </c>
      <c r="M7">
        <f>'Paste Elec PS-E Data Here'!L15</f>
        <v>0</v>
      </c>
      <c r="N7">
        <f>'Paste Elec PS-E Data Here'!M15</f>
        <v>0</v>
      </c>
      <c r="O7">
        <f>'Paste Elec PS-E Data Here'!N15</f>
        <v>828.2</v>
      </c>
    </row>
    <row r="8" spans="2:14" ht="12.75">
      <c r="B8" t="s">
        <v>43</v>
      </c>
      <c r="C8">
        <f>'Paste Elec PS-E Data Here'!B17</f>
        <v>270</v>
      </c>
      <c r="D8">
        <f>'Paste Elec PS-E Data Here'!C17</f>
        <v>32.4</v>
      </c>
      <c r="E8">
        <f>'Paste Elec PS-E Data Here'!D17</f>
        <v>270</v>
      </c>
      <c r="F8">
        <f>'Paste Elec PS-E Data Here'!E17</f>
        <v>0</v>
      </c>
      <c r="G8">
        <f>'Paste Elec PS-E Data Here'!F17</f>
        <v>152.5</v>
      </c>
      <c r="H8">
        <f>'Paste Elec PS-E Data Here'!G17</f>
        <v>2.8</v>
      </c>
      <c r="I8">
        <f>'Paste Elec PS-E Data Here'!H17</f>
        <v>43</v>
      </c>
      <c r="J8">
        <f>'Paste Elec PS-E Data Here'!I17</f>
        <v>57.6</v>
      </c>
      <c r="K8">
        <f>'Paste Elec PS-E Data Here'!J17</f>
        <v>0</v>
      </c>
      <c r="L8">
        <f>'Paste Elec PS-E Data Here'!K17</f>
        <v>0</v>
      </c>
      <c r="M8">
        <f>'Paste Elec PS-E Data Here'!L17</f>
        <v>0</v>
      </c>
      <c r="N8">
        <f>'Paste Elec PS-E Data Here'!M17</f>
        <v>0</v>
      </c>
    </row>
    <row r="9" spans="1:15" ht="12.75">
      <c r="A9" t="str">
        <f>'Paste Elec PS-E Data Here'!A20</f>
        <v>MAR</v>
      </c>
      <c r="B9" t="s">
        <v>44</v>
      </c>
      <c r="C9">
        <f>'Paste Elec PS-E Data Here'!B21</f>
        <v>70991</v>
      </c>
      <c r="D9">
        <f>'Paste Elec PS-E Data Here'!C21</f>
        <v>6123</v>
      </c>
      <c r="E9">
        <f>'Paste Elec PS-E Data Here'!D21</f>
        <v>67679</v>
      </c>
      <c r="F9">
        <f>'Paste Elec PS-E Data Here'!E21</f>
        <v>0</v>
      </c>
      <c r="G9">
        <f>'Paste Elec PS-E Data Here'!F21</f>
        <v>15119</v>
      </c>
      <c r="H9">
        <f>'Paste Elec PS-E Data Here'!G21</f>
        <v>14</v>
      </c>
      <c r="I9">
        <f>'Paste Elec PS-E Data Here'!H21</f>
        <v>11953</v>
      </c>
      <c r="J9">
        <f>'Paste Elec PS-E Data Here'!I21</f>
        <v>8076</v>
      </c>
      <c r="K9">
        <f>'Paste Elec PS-E Data Here'!J21</f>
        <v>0</v>
      </c>
      <c r="L9">
        <f>'Paste Elec PS-E Data Here'!K21</f>
        <v>0</v>
      </c>
      <c r="M9">
        <f>'Paste Elec PS-E Data Here'!L21</f>
        <v>0</v>
      </c>
      <c r="N9">
        <f>'Paste Elec PS-E Data Here'!M21</f>
        <v>0</v>
      </c>
      <c r="O9">
        <f>'Paste Elec PS-E Data Here'!N21</f>
        <v>179955</v>
      </c>
    </row>
    <row r="10" spans="2:15" ht="12.75">
      <c r="B10" t="s">
        <v>42</v>
      </c>
      <c r="C10">
        <f>'Paste Elec PS-E Data Here'!B22</f>
        <v>270</v>
      </c>
      <c r="D10">
        <f>'Paste Elec PS-E Data Here'!C22</f>
        <v>32.4</v>
      </c>
      <c r="E10">
        <f>'Paste Elec PS-E Data Here'!D22</f>
        <v>270</v>
      </c>
      <c r="F10">
        <f>'Paste Elec PS-E Data Here'!E22</f>
        <v>0</v>
      </c>
      <c r="G10">
        <f>'Paste Elec PS-E Data Here'!F22</f>
        <v>161.7</v>
      </c>
      <c r="H10">
        <f>'Paste Elec PS-E Data Here'!G22</f>
        <v>3.3</v>
      </c>
      <c r="I10">
        <f>'Paste Elec PS-E Data Here'!H22</f>
        <v>43</v>
      </c>
      <c r="J10">
        <f>'Paste Elec PS-E Data Here'!I22</f>
        <v>65.4</v>
      </c>
      <c r="K10">
        <f>'Paste Elec PS-E Data Here'!J22</f>
        <v>0</v>
      </c>
      <c r="L10">
        <f>'Paste Elec PS-E Data Here'!K22</f>
        <v>0</v>
      </c>
      <c r="M10">
        <f>'Paste Elec PS-E Data Here'!L22</f>
        <v>0</v>
      </c>
      <c r="N10">
        <f>'Paste Elec PS-E Data Here'!M22</f>
        <v>0</v>
      </c>
      <c r="O10">
        <f>'Paste Elec PS-E Data Here'!N22</f>
        <v>845.7</v>
      </c>
    </row>
    <row r="11" spans="2:14" ht="12.75">
      <c r="B11" t="s">
        <v>43</v>
      </c>
      <c r="C11">
        <f>'Paste Elec PS-E Data Here'!B24</f>
        <v>270</v>
      </c>
      <c r="D11">
        <f>'Paste Elec PS-E Data Here'!C24</f>
        <v>32.4</v>
      </c>
      <c r="E11">
        <f>'Paste Elec PS-E Data Here'!D24</f>
        <v>270</v>
      </c>
      <c r="F11">
        <f>'Paste Elec PS-E Data Here'!E24</f>
        <v>0</v>
      </c>
      <c r="G11">
        <f>'Paste Elec PS-E Data Here'!F24</f>
        <v>161.7</v>
      </c>
      <c r="H11">
        <f>'Paste Elec PS-E Data Here'!G24</f>
        <v>3.3</v>
      </c>
      <c r="I11">
        <f>'Paste Elec PS-E Data Here'!H24</f>
        <v>43</v>
      </c>
      <c r="J11">
        <f>'Paste Elec PS-E Data Here'!I24</f>
        <v>65.4</v>
      </c>
      <c r="K11">
        <f>'Paste Elec PS-E Data Here'!J24</f>
        <v>0</v>
      </c>
      <c r="L11">
        <f>'Paste Elec PS-E Data Here'!K24</f>
        <v>0</v>
      </c>
      <c r="M11">
        <f>'Paste Elec PS-E Data Here'!L24</f>
        <v>0</v>
      </c>
      <c r="N11">
        <f>'Paste Elec PS-E Data Here'!M24</f>
        <v>0</v>
      </c>
    </row>
    <row r="12" spans="1:15" ht="12.75">
      <c r="A12" t="str">
        <f>'Paste Elec PS-E Data Here'!A27</f>
        <v>APR</v>
      </c>
      <c r="B12" t="s">
        <v>44</v>
      </c>
      <c r="C12">
        <f>'Paste Elec PS-E Data Here'!B28</f>
        <v>74015</v>
      </c>
      <c r="D12">
        <f>'Paste Elec PS-E Data Here'!C28</f>
        <v>6415</v>
      </c>
      <c r="E12">
        <f>'Paste Elec PS-E Data Here'!D28</f>
        <v>69119</v>
      </c>
      <c r="F12">
        <f>'Paste Elec PS-E Data Here'!E28</f>
        <v>0</v>
      </c>
      <c r="G12">
        <f>'Paste Elec PS-E Data Here'!F28</f>
        <v>28671</v>
      </c>
      <c r="H12">
        <f>'Paste Elec PS-E Data Here'!G28</f>
        <v>428</v>
      </c>
      <c r="I12">
        <f>'Paste Elec PS-E Data Here'!H28</f>
        <v>13019</v>
      </c>
      <c r="J12">
        <f>'Paste Elec PS-E Data Here'!I28</f>
        <v>11454</v>
      </c>
      <c r="K12">
        <f>'Paste Elec PS-E Data Here'!J28</f>
        <v>0</v>
      </c>
      <c r="L12">
        <f>'Paste Elec PS-E Data Here'!K28</f>
        <v>0</v>
      </c>
      <c r="M12">
        <f>'Paste Elec PS-E Data Here'!L28</f>
        <v>0</v>
      </c>
      <c r="N12">
        <f>'Paste Elec PS-E Data Here'!M28</f>
        <v>0</v>
      </c>
      <c r="O12">
        <f>'Paste Elec PS-E Data Here'!N28</f>
        <v>203121</v>
      </c>
    </row>
    <row r="13" spans="2:15" ht="12.75">
      <c r="B13" t="s">
        <v>42</v>
      </c>
      <c r="C13">
        <f>'Paste Elec PS-E Data Here'!B29</f>
        <v>270</v>
      </c>
      <c r="D13">
        <f>'Paste Elec PS-E Data Here'!C29</f>
        <v>32.4</v>
      </c>
      <c r="E13">
        <f>'Paste Elec PS-E Data Here'!D29</f>
        <v>270</v>
      </c>
      <c r="F13">
        <f>'Paste Elec PS-E Data Here'!E29</f>
        <v>0</v>
      </c>
      <c r="G13">
        <f>'Paste Elec PS-E Data Here'!F29</f>
        <v>227.7</v>
      </c>
      <c r="H13">
        <f>'Paste Elec PS-E Data Here'!G29</f>
        <v>10.7</v>
      </c>
      <c r="I13">
        <f>'Paste Elec PS-E Data Here'!H29</f>
        <v>48.4</v>
      </c>
      <c r="J13">
        <f>'Paste Elec PS-E Data Here'!I29</f>
        <v>89.2</v>
      </c>
      <c r="K13">
        <f>'Paste Elec PS-E Data Here'!J29</f>
        <v>0</v>
      </c>
      <c r="L13">
        <f>'Paste Elec PS-E Data Here'!K29</f>
        <v>0</v>
      </c>
      <c r="M13">
        <f>'Paste Elec PS-E Data Here'!L29</f>
        <v>0</v>
      </c>
      <c r="N13">
        <f>'Paste Elec PS-E Data Here'!M29</f>
        <v>0</v>
      </c>
      <c r="O13">
        <f>'Paste Elec PS-E Data Here'!N29</f>
        <v>943.1</v>
      </c>
    </row>
    <row r="14" spans="2:14" ht="12.75">
      <c r="B14" t="s">
        <v>43</v>
      </c>
      <c r="C14">
        <f>'Paste Elec PS-E Data Here'!B31</f>
        <v>270</v>
      </c>
      <c r="D14">
        <f>'Paste Elec PS-E Data Here'!C31</f>
        <v>32.4</v>
      </c>
      <c r="E14">
        <f>'Paste Elec PS-E Data Here'!D31</f>
        <v>270</v>
      </c>
      <c r="F14">
        <f>'Paste Elec PS-E Data Here'!E31</f>
        <v>0</v>
      </c>
      <c r="G14">
        <f>'Paste Elec PS-E Data Here'!F31</f>
        <v>224.9</v>
      </c>
      <c r="H14">
        <f>'Paste Elec PS-E Data Here'!G31</f>
        <v>8.2</v>
      </c>
      <c r="I14">
        <f>'Paste Elec PS-E Data Here'!H31</f>
        <v>48.4</v>
      </c>
      <c r="J14">
        <f>'Paste Elec PS-E Data Here'!I31</f>
        <v>89.2</v>
      </c>
      <c r="K14">
        <f>'Paste Elec PS-E Data Here'!J31</f>
        <v>0</v>
      </c>
      <c r="L14">
        <f>'Paste Elec PS-E Data Here'!K31</f>
        <v>0</v>
      </c>
      <c r="M14">
        <f>'Paste Elec PS-E Data Here'!L31</f>
        <v>0</v>
      </c>
      <c r="N14">
        <f>'Paste Elec PS-E Data Here'!M31</f>
        <v>0</v>
      </c>
    </row>
    <row r="15" spans="1:15" ht="12.75">
      <c r="A15" t="str">
        <f>'Paste Elec PS-E Data Here'!A34</f>
        <v>MAY</v>
      </c>
      <c r="B15" t="s">
        <v>44</v>
      </c>
      <c r="C15">
        <f>'Paste Elec PS-E Data Here'!B35</f>
        <v>74159</v>
      </c>
      <c r="D15">
        <f>'Paste Elec PS-E Data Here'!C35</f>
        <v>6415</v>
      </c>
      <c r="E15">
        <f>'Paste Elec PS-E Data Here'!D35</f>
        <v>69839</v>
      </c>
      <c r="F15">
        <f>'Paste Elec PS-E Data Here'!E35</f>
        <v>0</v>
      </c>
      <c r="G15">
        <f>'Paste Elec PS-E Data Here'!F35</f>
        <v>36463</v>
      </c>
      <c r="H15">
        <f>'Paste Elec PS-E Data Here'!G35</f>
        <v>641</v>
      </c>
      <c r="I15">
        <f>'Paste Elec PS-E Data Here'!H35</f>
        <v>13280</v>
      </c>
      <c r="J15">
        <f>'Paste Elec PS-E Data Here'!I35</f>
        <v>13887</v>
      </c>
      <c r="K15">
        <f>'Paste Elec PS-E Data Here'!J35</f>
        <v>0</v>
      </c>
      <c r="L15">
        <f>'Paste Elec PS-E Data Here'!K35</f>
        <v>0</v>
      </c>
      <c r="M15">
        <f>'Paste Elec PS-E Data Here'!L35</f>
        <v>0</v>
      </c>
      <c r="N15">
        <f>'Paste Elec PS-E Data Here'!M35</f>
        <v>0</v>
      </c>
      <c r="O15">
        <f>'Paste Elec PS-E Data Here'!N35</f>
        <v>214684</v>
      </c>
    </row>
    <row r="16" spans="2:15" ht="12.75">
      <c r="B16" t="s">
        <v>42</v>
      </c>
      <c r="C16">
        <f>'Paste Elec PS-E Data Here'!B36</f>
        <v>270</v>
      </c>
      <c r="D16">
        <f>'Paste Elec PS-E Data Here'!C36</f>
        <v>32.4</v>
      </c>
      <c r="E16">
        <f>'Paste Elec PS-E Data Here'!D36</f>
        <v>270</v>
      </c>
      <c r="F16">
        <f>'Paste Elec PS-E Data Here'!E36</f>
        <v>0</v>
      </c>
      <c r="G16">
        <f>'Paste Elec PS-E Data Here'!F36</f>
        <v>262.9</v>
      </c>
      <c r="H16">
        <f>'Paste Elec PS-E Data Here'!G36</f>
        <v>13</v>
      </c>
      <c r="I16">
        <f>'Paste Elec PS-E Data Here'!H36</f>
        <v>48.4</v>
      </c>
      <c r="J16">
        <f>'Paste Elec PS-E Data Here'!I36</f>
        <v>112.2</v>
      </c>
      <c r="K16">
        <f>'Paste Elec PS-E Data Here'!J36</f>
        <v>0</v>
      </c>
      <c r="L16">
        <f>'Paste Elec PS-E Data Here'!K36</f>
        <v>0</v>
      </c>
      <c r="M16">
        <f>'Paste Elec PS-E Data Here'!L36</f>
        <v>0</v>
      </c>
      <c r="N16">
        <f>'Paste Elec PS-E Data Here'!M36</f>
        <v>0</v>
      </c>
      <c r="O16">
        <f>'Paste Elec PS-E Data Here'!N36</f>
        <v>1008.8</v>
      </c>
    </row>
    <row r="17" spans="2:14" ht="12.75">
      <c r="B17" t="s">
        <v>43</v>
      </c>
      <c r="C17">
        <f>'Paste Elec PS-E Data Here'!B38</f>
        <v>270</v>
      </c>
      <c r="D17">
        <f>'Paste Elec PS-E Data Here'!C38</f>
        <v>32.4</v>
      </c>
      <c r="E17">
        <f>'Paste Elec PS-E Data Here'!D38</f>
        <v>270</v>
      </c>
      <c r="F17">
        <f>'Paste Elec PS-E Data Here'!E38</f>
        <v>0</v>
      </c>
      <c r="G17">
        <f>'Paste Elec PS-E Data Here'!F38</f>
        <v>262.9</v>
      </c>
      <c r="H17">
        <f>'Paste Elec PS-E Data Here'!G38</f>
        <v>12.8</v>
      </c>
      <c r="I17">
        <f>'Paste Elec PS-E Data Here'!H38</f>
        <v>48.4</v>
      </c>
      <c r="J17">
        <f>'Paste Elec PS-E Data Here'!I38</f>
        <v>112.2</v>
      </c>
      <c r="K17">
        <f>'Paste Elec PS-E Data Here'!J38</f>
        <v>0</v>
      </c>
      <c r="L17">
        <f>'Paste Elec PS-E Data Here'!K38</f>
        <v>0</v>
      </c>
      <c r="M17">
        <f>'Paste Elec PS-E Data Here'!L38</f>
        <v>0</v>
      </c>
      <c r="N17">
        <f>'Paste Elec PS-E Data Here'!M38</f>
        <v>0</v>
      </c>
    </row>
    <row r="18" spans="1:15" ht="12.75">
      <c r="A18" t="str">
        <f>'Paste Elec PS-E Data Here'!A41</f>
        <v>JUN</v>
      </c>
      <c r="B18" t="s">
        <v>44</v>
      </c>
      <c r="C18">
        <f>'Paste Elec PS-E Data Here'!B42</f>
        <v>67679</v>
      </c>
      <c r="D18">
        <f>'Paste Elec PS-E Data Here'!C42</f>
        <v>5832</v>
      </c>
      <c r="E18">
        <f>'Paste Elec PS-E Data Here'!D42</f>
        <v>64799</v>
      </c>
      <c r="F18">
        <f>'Paste Elec PS-E Data Here'!E42</f>
        <v>0</v>
      </c>
      <c r="G18">
        <f>'Paste Elec PS-E Data Here'!F42</f>
        <v>43988</v>
      </c>
      <c r="H18">
        <f>'Paste Elec PS-E Data Here'!G42</f>
        <v>1259</v>
      </c>
      <c r="I18">
        <f>'Paste Elec PS-E Data Here'!H42</f>
        <v>12554</v>
      </c>
      <c r="J18">
        <f>'Paste Elec PS-E Data Here'!I42</f>
        <v>16042</v>
      </c>
      <c r="K18">
        <f>'Paste Elec PS-E Data Here'!J42</f>
        <v>0</v>
      </c>
      <c r="L18">
        <f>'Paste Elec PS-E Data Here'!K42</f>
        <v>0</v>
      </c>
      <c r="M18">
        <f>'Paste Elec PS-E Data Here'!L42</f>
        <v>0</v>
      </c>
      <c r="N18">
        <f>'Paste Elec PS-E Data Here'!M42</f>
        <v>0</v>
      </c>
      <c r="O18">
        <f>'Paste Elec PS-E Data Here'!N42</f>
        <v>212152</v>
      </c>
    </row>
    <row r="19" spans="2:15" ht="12.75">
      <c r="B19" t="s">
        <v>42</v>
      </c>
      <c r="C19">
        <f>'Paste Elec PS-E Data Here'!B43</f>
        <v>270</v>
      </c>
      <c r="D19">
        <f>'Paste Elec PS-E Data Here'!C43</f>
        <v>32.4</v>
      </c>
      <c r="E19">
        <f>'Paste Elec PS-E Data Here'!D43</f>
        <v>270</v>
      </c>
      <c r="F19">
        <f>'Paste Elec PS-E Data Here'!E43</f>
        <v>0</v>
      </c>
      <c r="G19">
        <f>'Paste Elec PS-E Data Here'!F43</f>
        <v>254.5</v>
      </c>
      <c r="H19">
        <f>'Paste Elec PS-E Data Here'!G43</f>
        <v>13.8</v>
      </c>
      <c r="I19">
        <f>'Paste Elec PS-E Data Here'!H43</f>
        <v>48.4</v>
      </c>
      <c r="J19">
        <f>'Paste Elec PS-E Data Here'!I43</f>
        <v>109.3</v>
      </c>
      <c r="K19">
        <f>'Paste Elec PS-E Data Here'!J43</f>
        <v>0</v>
      </c>
      <c r="L19">
        <f>'Paste Elec PS-E Data Here'!K43</f>
        <v>0</v>
      </c>
      <c r="M19">
        <f>'Paste Elec PS-E Data Here'!L43</f>
        <v>0</v>
      </c>
      <c r="N19">
        <f>'Paste Elec PS-E Data Here'!M43</f>
        <v>0</v>
      </c>
      <c r="O19">
        <f>'Paste Elec PS-E Data Here'!N43</f>
        <v>996.2</v>
      </c>
    </row>
    <row r="20" spans="2:14" ht="12.75">
      <c r="B20" t="s">
        <v>43</v>
      </c>
      <c r="C20">
        <f>'Paste Elec PS-E Data Here'!B45</f>
        <v>270</v>
      </c>
      <c r="D20">
        <f>'Paste Elec PS-E Data Here'!C45</f>
        <v>32.4</v>
      </c>
      <c r="E20">
        <f>'Paste Elec PS-E Data Here'!D45</f>
        <v>270</v>
      </c>
      <c r="F20">
        <f>'Paste Elec PS-E Data Here'!E45</f>
        <v>0</v>
      </c>
      <c r="G20">
        <f>'Paste Elec PS-E Data Here'!F45</f>
        <v>254.5</v>
      </c>
      <c r="H20">
        <f>'Paste Elec PS-E Data Here'!G45</f>
        <v>12.4</v>
      </c>
      <c r="I20">
        <f>'Paste Elec PS-E Data Here'!H45</f>
        <v>48.4</v>
      </c>
      <c r="J20">
        <f>'Paste Elec PS-E Data Here'!I45</f>
        <v>108.5</v>
      </c>
      <c r="K20">
        <f>'Paste Elec PS-E Data Here'!J45</f>
        <v>0</v>
      </c>
      <c r="L20">
        <f>'Paste Elec PS-E Data Here'!K45</f>
        <v>0</v>
      </c>
      <c r="M20">
        <f>'Paste Elec PS-E Data Here'!L45</f>
        <v>0</v>
      </c>
      <c r="N20">
        <f>'Paste Elec PS-E Data Here'!M45</f>
        <v>0</v>
      </c>
    </row>
    <row r="21" spans="1:15" ht="12.75">
      <c r="A21" t="str">
        <f>'Paste Elec PS-E Data Here'!A48</f>
        <v>JUL</v>
      </c>
      <c r="B21" t="s">
        <v>44</v>
      </c>
      <c r="C21">
        <f>'Paste Elec PS-E Data Here'!B49</f>
        <v>74159</v>
      </c>
      <c r="D21">
        <f>'Paste Elec PS-E Data Here'!C49</f>
        <v>6415</v>
      </c>
      <c r="E21">
        <f>'Paste Elec PS-E Data Here'!D49</f>
        <v>69839</v>
      </c>
      <c r="F21">
        <f>'Paste Elec PS-E Data Here'!E49</f>
        <v>0</v>
      </c>
      <c r="G21">
        <f>'Paste Elec PS-E Data Here'!F49</f>
        <v>57332</v>
      </c>
      <c r="H21">
        <f>'Paste Elec PS-E Data Here'!G49</f>
        <v>2090</v>
      </c>
      <c r="I21">
        <f>'Paste Elec PS-E Data Here'!H49</f>
        <v>14204</v>
      </c>
      <c r="J21">
        <f>'Paste Elec PS-E Data Here'!I49</f>
        <v>20435</v>
      </c>
      <c r="K21">
        <f>'Paste Elec PS-E Data Here'!J49</f>
        <v>0</v>
      </c>
      <c r="L21">
        <f>'Paste Elec PS-E Data Here'!K49</f>
        <v>0</v>
      </c>
      <c r="M21">
        <f>'Paste Elec PS-E Data Here'!L49</f>
        <v>0</v>
      </c>
      <c r="N21">
        <f>'Paste Elec PS-E Data Here'!M49</f>
        <v>0</v>
      </c>
      <c r="O21">
        <f>'Paste Elec PS-E Data Here'!N49</f>
        <v>244474</v>
      </c>
    </row>
    <row r="22" spans="2:15" ht="12.75">
      <c r="B22" t="s">
        <v>42</v>
      </c>
      <c r="C22">
        <f>'Paste Elec PS-E Data Here'!B50</f>
        <v>270</v>
      </c>
      <c r="D22">
        <f>'Paste Elec PS-E Data Here'!C50</f>
        <v>32.4</v>
      </c>
      <c r="E22">
        <f>'Paste Elec PS-E Data Here'!D50</f>
        <v>270</v>
      </c>
      <c r="F22">
        <f>'Paste Elec PS-E Data Here'!E50</f>
        <v>0</v>
      </c>
      <c r="G22">
        <f>'Paste Elec PS-E Data Here'!F50</f>
        <v>271.6</v>
      </c>
      <c r="H22">
        <f>'Paste Elec PS-E Data Here'!G50</f>
        <v>15.2</v>
      </c>
      <c r="I22">
        <f>'Paste Elec PS-E Data Here'!H50</f>
        <v>48.4</v>
      </c>
      <c r="J22">
        <f>'Paste Elec PS-E Data Here'!I50</f>
        <v>123.7</v>
      </c>
      <c r="K22">
        <f>'Paste Elec PS-E Data Here'!J50</f>
        <v>0</v>
      </c>
      <c r="L22">
        <f>'Paste Elec PS-E Data Here'!K50</f>
        <v>0</v>
      </c>
      <c r="M22">
        <f>'Paste Elec PS-E Data Here'!L50</f>
        <v>0</v>
      </c>
      <c r="N22">
        <f>'Paste Elec PS-E Data Here'!M50</f>
        <v>0</v>
      </c>
      <c r="O22">
        <f>'Paste Elec PS-E Data Here'!N50</f>
        <v>1025.1</v>
      </c>
    </row>
    <row r="23" spans="2:14" ht="12.75">
      <c r="B23" t="s">
        <v>43</v>
      </c>
      <c r="C23">
        <f>'Paste Elec PS-E Data Here'!B52</f>
        <v>270</v>
      </c>
      <c r="D23">
        <f>'Paste Elec PS-E Data Here'!C52</f>
        <v>32.4</v>
      </c>
      <c r="E23">
        <f>'Paste Elec PS-E Data Here'!D52</f>
        <v>270</v>
      </c>
      <c r="F23">
        <f>'Paste Elec PS-E Data Here'!E52</f>
        <v>0</v>
      </c>
      <c r="G23">
        <f>'Paste Elec PS-E Data Here'!F52</f>
        <v>268.9</v>
      </c>
      <c r="H23">
        <f>'Paste Elec PS-E Data Here'!G52</f>
        <v>11.6</v>
      </c>
      <c r="I23">
        <f>'Paste Elec PS-E Data Here'!H52</f>
        <v>48.4</v>
      </c>
      <c r="J23">
        <f>'Paste Elec PS-E Data Here'!I52</f>
        <v>123.7</v>
      </c>
      <c r="K23">
        <f>'Paste Elec PS-E Data Here'!J52</f>
        <v>0</v>
      </c>
      <c r="L23">
        <f>'Paste Elec PS-E Data Here'!K52</f>
        <v>0</v>
      </c>
      <c r="M23">
        <f>'Paste Elec PS-E Data Here'!L52</f>
        <v>0</v>
      </c>
      <c r="N23">
        <f>'Paste Elec PS-E Data Here'!M52</f>
        <v>0</v>
      </c>
    </row>
    <row r="24" spans="1:15" ht="12.75">
      <c r="A24" t="str">
        <f>'Paste Elec PS-E Data Here'!A55</f>
        <v>AUG</v>
      </c>
      <c r="B24" t="s">
        <v>44</v>
      </c>
      <c r="C24">
        <f>'Paste Elec PS-E Data Here'!B56</f>
        <v>74159</v>
      </c>
      <c r="D24">
        <f>'Paste Elec PS-E Data Here'!C56</f>
        <v>6415</v>
      </c>
      <c r="E24">
        <f>'Paste Elec PS-E Data Here'!D56</f>
        <v>69839</v>
      </c>
      <c r="F24">
        <f>'Paste Elec PS-E Data Here'!E56</f>
        <v>0</v>
      </c>
      <c r="G24">
        <f>'Paste Elec PS-E Data Here'!F56</f>
        <v>56281</v>
      </c>
      <c r="H24">
        <f>'Paste Elec PS-E Data Here'!G56</f>
        <v>2421</v>
      </c>
      <c r="I24">
        <f>'Paste Elec PS-E Data Here'!H56</f>
        <v>14119</v>
      </c>
      <c r="J24">
        <f>'Paste Elec PS-E Data Here'!I56</f>
        <v>19159</v>
      </c>
      <c r="K24">
        <f>'Paste Elec PS-E Data Here'!J56</f>
        <v>0</v>
      </c>
      <c r="L24">
        <f>'Paste Elec PS-E Data Here'!K56</f>
        <v>0</v>
      </c>
      <c r="M24">
        <f>'Paste Elec PS-E Data Here'!L56</f>
        <v>0</v>
      </c>
      <c r="N24">
        <f>'Paste Elec PS-E Data Here'!M56</f>
        <v>0</v>
      </c>
      <c r="O24">
        <f>'Paste Elec PS-E Data Here'!N56</f>
        <v>242392</v>
      </c>
    </row>
    <row r="25" spans="2:15" ht="12.75">
      <c r="B25" t="s">
        <v>42</v>
      </c>
      <c r="C25">
        <f>'Paste Elec PS-E Data Here'!B57</f>
        <v>270</v>
      </c>
      <c r="D25">
        <f>'Paste Elec PS-E Data Here'!C57</f>
        <v>32.4</v>
      </c>
      <c r="E25">
        <f>'Paste Elec PS-E Data Here'!D57</f>
        <v>270</v>
      </c>
      <c r="F25">
        <f>'Paste Elec PS-E Data Here'!E57</f>
        <v>0</v>
      </c>
      <c r="G25">
        <f>'Paste Elec PS-E Data Here'!F57</f>
        <v>287.2</v>
      </c>
      <c r="H25">
        <f>'Paste Elec PS-E Data Here'!G57</f>
        <v>18.9</v>
      </c>
      <c r="I25">
        <f>'Paste Elec PS-E Data Here'!H57</f>
        <v>48.4</v>
      </c>
      <c r="J25">
        <f>'Paste Elec PS-E Data Here'!I57</f>
        <v>119.4</v>
      </c>
      <c r="K25">
        <f>'Paste Elec PS-E Data Here'!J57</f>
        <v>0</v>
      </c>
      <c r="L25">
        <f>'Paste Elec PS-E Data Here'!K57</f>
        <v>0</v>
      </c>
      <c r="M25">
        <f>'Paste Elec PS-E Data Here'!L57</f>
        <v>0</v>
      </c>
      <c r="N25">
        <f>'Paste Elec PS-E Data Here'!M57</f>
        <v>0</v>
      </c>
      <c r="O25">
        <f>'Paste Elec PS-E Data Here'!N57</f>
        <v>1044.8</v>
      </c>
    </row>
    <row r="26" spans="2:14" ht="12.75">
      <c r="B26" t="s">
        <v>43</v>
      </c>
      <c r="C26">
        <f>'Paste Elec PS-E Data Here'!B59</f>
        <v>270</v>
      </c>
      <c r="D26">
        <f>'Paste Elec PS-E Data Here'!C59</f>
        <v>32.4</v>
      </c>
      <c r="E26">
        <f>'Paste Elec PS-E Data Here'!D59</f>
        <v>270</v>
      </c>
      <c r="F26">
        <f>'Paste Elec PS-E Data Here'!E59</f>
        <v>0</v>
      </c>
      <c r="G26">
        <f>'Paste Elec PS-E Data Here'!F59</f>
        <v>287.2</v>
      </c>
      <c r="H26">
        <f>'Paste Elec PS-E Data Here'!G59</f>
        <v>17.4</v>
      </c>
      <c r="I26">
        <f>'Paste Elec PS-E Data Here'!H59</f>
        <v>48.4</v>
      </c>
      <c r="J26">
        <f>'Paste Elec PS-E Data Here'!I59</f>
        <v>119.4</v>
      </c>
      <c r="K26">
        <f>'Paste Elec PS-E Data Here'!J59</f>
        <v>0</v>
      </c>
      <c r="L26">
        <f>'Paste Elec PS-E Data Here'!K59</f>
        <v>0</v>
      </c>
      <c r="M26">
        <f>'Paste Elec PS-E Data Here'!L59</f>
        <v>0</v>
      </c>
      <c r="N26">
        <f>'Paste Elec PS-E Data Here'!M59</f>
        <v>0</v>
      </c>
    </row>
    <row r="27" spans="1:15" ht="12.75">
      <c r="A27" t="str">
        <f>'Paste Elec PS-E Data Here'!A66</f>
        <v>SEP</v>
      </c>
      <c r="B27" t="s">
        <v>44</v>
      </c>
      <c r="C27">
        <f>'Paste Elec PS-E Data Here'!B67</f>
        <v>67679</v>
      </c>
      <c r="D27">
        <f>'Paste Elec PS-E Data Here'!C67</f>
        <v>5832</v>
      </c>
      <c r="E27">
        <f>'Paste Elec PS-E Data Here'!D67</f>
        <v>64799</v>
      </c>
      <c r="F27">
        <f>'Paste Elec PS-E Data Here'!E67</f>
        <v>0</v>
      </c>
      <c r="G27">
        <f>'Paste Elec PS-E Data Here'!F67</f>
        <v>40286</v>
      </c>
      <c r="H27">
        <f>'Paste Elec PS-E Data Here'!G67</f>
        <v>1094</v>
      </c>
      <c r="I27">
        <f>'Paste Elec PS-E Data Here'!H67</f>
        <v>12397</v>
      </c>
      <c r="J27">
        <f>'Paste Elec PS-E Data Here'!I67</f>
        <v>14990</v>
      </c>
      <c r="K27">
        <f>'Paste Elec PS-E Data Here'!J67</f>
        <v>0</v>
      </c>
      <c r="L27">
        <f>'Paste Elec PS-E Data Here'!K67</f>
        <v>0</v>
      </c>
      <c r="M27">
        <f>'Paste Elec PS-E Data Here'!L67</f>
        <v>0</v>
      </c>
      <c r="N27">
        <f>'Paste Elec PS-E Data Here'!M67</f>
        <v>0</v>
      </c>
      <c r="O27">
        <f>'Paste Elec PS-E Data Here'!N67</f>
        <v>207077</v>
      </c>
    </row>
    <row r="28" spans="2:15" ht="12.75">
      <c r="B28" t="s">
        <v>42</v>
      </c>
      <c r="C28">
        <f>'Paste Elec PS-E Data Here'!B68</f>
        <v>270</v>
      </c>
      <c r="D28">
        <f>'Paste Elec PS-E Data Here'!C68</f>
        <v>32.4</v>
      </c>
      <c r="E28">
        <f>'Paste Elec PS-E Data Here'!D68</f>
        <v>270</v>
      </c>
      <c r="F28">
        <f>'Paste Elec PS-E Data Here'!E68</f>
        <v>0</v>
      </c>
      <c r="G28">
        <f>'Paste Elec PS-E Data Here'!F68</f>
        <v>253.8</v>
      </c>
      <c r="H28">
        <f>'Paste Elec PS-E Data Here'!G68</f>
        <v>13.5</v>
      </c>
      <c r="I28">
        <f>'Paste Elec PS-E Data Here'!H68</f>
        <v>48.4</v>
      </c>
      <c r="J28">
        <f>'Paste Elec PS-E Data Here'!I68</f>
        <v>101.8</v>
      </c>
      <c r="K28">
        <f>'Paste Elec PS-E Data Here'!J68</f>
        <v>0</v>
      </c>
      <c r="L28">
        <f>'Paste Elec PS-E Data Here'!K68</f>
        <v>0</v>
      </c>
      <c r="M28">
        <f>'Paste Elec PS-E Data Here'!L68</f>
        <v>0</v>
      </c>
      <c r="N28">
        <f>'Paste Elec PS-E Data Here'!M68</f>
        <v>0</v>
      </c>
      <c r="O28">
        <f>'Paste Elec PS-E Data Here'!N68</f>
        <v>989.7</v>
      </c>
    </row>
    <row r="29" spans="2:14" ht="12.75">
      <c r="B29" t="s">
        <v>43</v>
      </c>
      <c r="C29">
        <f>'Paste Elec PS-E Data Here'!B70</f>
        <v>270</v>
      </c>
      <c r="D29">
        <f>'Paste Elec PS-E Data Here'!C70</f>
        <v>32.4</v>
      </c>
      <c r="E29">
        <f>'Paste Elec PS-E Data Here'!D70</f>
        <v>270</v>
      </c>
      <c r="F29">
        <f>'Paste Elec PS-E Data Here'!E70</f>
        <v>0</v>
      </c>
      <c r="G29">
        <f>'Paste Elec PS-E Data Here'!F70</f>
        <v>253.8</v>
      </c>
      <c r="H29">
        <f>'Paste Elec PS-E Data Here'!G70</f>
        <v>13.5</v>
      </c>
      <c r="I29">
        <f>'Paste Elec PS-E Data Here'!H70</f>
        <v>48.4</v>
      </c>
      <c r="J29">
        <f>'Paste Elec PS-E Data Here'!I70</f>
        <v>101.6</v>
      </c>
      <c r="K29">
        <f>'Paste Elec PS-E Data Here'!J70</f>
        <v>0</v>
      </c>
      <c r="L29">
        <f>'Paste Elec PS-E Data Here'!K70</f>
        <v>0</v>
      </c>
      <c r="M29">
        <f>'Paste Elec PS-E Data Here'!L70</f>
        <v>0</v>
      </c>
      <c r="N29">
        <f>'Paste Elec PS-E Data Here'!M70</f>
        <v>0</v>
      </c>
    </row>
    <row r="30" spans="1:15" ht="12.75">
      <c r="A30" t="str">
        <f>'Paste Elec PS-E Data Here'!A73</f>
        <v>OCT</v>
      </c>
      <c r="B30" t="s">
        <v>44</v>
      </c>
      <c r="C30">
        <f>'Paste Elec PS-E Data Here'!B74</f>
        <v>74159</v>
      </c>
      <c r="D30">
        <f>'Paste Elec PS-E Data Here'!C74</f>
        <v>6415</v>
      </c>
      <c r="E30">
        <f>'Paste Elec PS-E Data Here'!D74</f>
        <v>69839</v>
      </c>
      <c r="F30">
        <f>'Paste Elec PS-E Data Here'!E74</f>
        <v>0</v>
      </c>
      <c r="G30">
        <f>'Paste Elec PS-E Data Here'!F74</f>
        <v>32288</v>
      </c>
      <c r="H30">
        <f>'Paste Elec PS-E Data Here'!G74</f>
        <v>584</v>
      </c>
      <c r="I30">
        <f>'Paste Elec PS-E Data Here'!H74</f>
        <v>13146</v>
      </c>
      <c r="J30">
        <f>'Paste Elec PS-E Data Here'!I74</f>
        <v>12250</v>
      </c>
      <c r="K30">
        <f>'Paste Elec PS-E Data Here'!J74</f>
        <v>0</v>
      </c>
      <c r="L30">
        <f>'Paste Elec PS-E Data Here'!K74</f>
        <v>0</v>
      </c>
      <c r="M30">
        <f>'Paste Elec PS-E Data Here'!L74</f>
        <v>0</v>
      </c>
      <c r="N30">
        <f>'Paste Elec PS-E Data Here'!M74</f>
        <v>0</v>
      </c>
      <c r="O30">
        <f>'Paste Elec PS-E Data Here'!N74</f>
        <v>208681</v>
      </c>
    </row>
    <row r="31" spans="2:15" ht="12.75">
      <c r="B31" t="s">
        <v>42</v>
      </c>
      <c r="C31">
        <f>'Paste Elec PS-E Data Here'!B75</f>
        <v>270</v>
      </c>
      <c r="D31">
        <f>'Paste Elec PS-E Data Here'!C75</f>
        <v>32.4</v>
      </c>
      <c r="E31">
        <f>'Paste Elec PS-E Data Here'!D75</f>
        <v>270</v>
      </c>
      <c r="F31">
        <f>'Paste Elec PS-E Data Here'!E75</f>
        <v>0</v>
      </c>
      <c r="G31">
        <f>'Paste Elec PS-E Data Here'!F75</f>
        <v>233.7</v>
      </c>
      <c r="H31">
        <f>'Paste Elec PS-E Data Here'!G75</f>
        <v>11.1</v>
      </c>
      <c r="I31">
        <f>'Paste Elec PS-E Data Here'!H75</f>
        <v>48.4</v>
      </c>
      <c r="J31">
        <f>'Paste Elec PS-E Data Here'!I75</f>
        <v>91.1</v>
      </c>
      <c r="K31">
        <f>'Paste Elec PS-E Data Here'!J75</f>
        <v>0</v>
      </c>
      <c r="L31">
        <f>'Paste Elec PS-E Data Here'!K75</f>
        <v>0</v>
      </c>
      <c r="M31">
        <f>'Paste Elec PS-E Data Here'!L75</f>
        <v>0</v>
      </c>
      <c r="N31">
        <f>'Paste Elec PS-E Data Here'!M75</f>
        <v>0</v>
      </c>
      <c r="O31">
        <f>'Paste Elec PS-E Data Here'!N75</f>
        <v>954.3</v>
      </c>
    </row>
    <row r="32" spans="2:14" ht="12.75">
      <c r="B32" t="s">
        <v>43</v>
      </c>
      <c r="C32">
        <f>'Paste Elec PS-E Data Here'!B77</f>
        <v>270</v>
      </c>
      <c r="D32">
        <f>'Paste Elec PS-E Data Here'!C77</f>
        <v>32.4</v>
      </c>
      <c r="E32">
        <f>'Paste Elec PS-E Data Here'!D77</f>
        <v>270</v>
      </c>
      <c r="F32">
        <f>'Paste Elec PS-E Data Here'!E77</f>
        <v>0</v>
      </c>
      <c r="G32">
        <f>'Paste Elec PS-E Data Here'!F77</f>
        <v>232.3</v>
      </c>
      <c r="H32">
        <f>'Paste Elec PS-E Data Here'!G77</f>
        <v>10.1</v>
      </c>
      <c r="I32">
        <f>'Paste Elec PS-E Data Here'!H77</f>
        <v>48.4</v>
      </c>
      <c r="J32">
        <f>'Paste Elec PS-E Data Here'!I77</f>
        <v>91.1</v>
      </c>
      <c r="K32">
        <f>'Paste Elec PS-E Data Here'!J77</f>
        <v>0</v>
      </c>
      <c r="L32">
        <f>'Paste Elec PS-E Data Here'!K77</f>
        <v>0</v>
      </c>
      <c r="M32">
        <f>'Paste Elec PS-E Data Here'!L77</f>
        <v>0</v>
      </c>
      <c r="N32">
        <f>'Paste Elec PS-E Data Here'!M77</f>
        <v>0</v>
      </c>
    </row>
    <row r="33" spans="1:15" ht="12.75">
      <c r="A33" t="str">
        <f>'Paste Elec PS-E Data Here'!A80</f>
        <v>NOV</v>
      </c>
      <c r="B33" t="s">
        <v>44</v>
      </c>
      <c r="C33">
        <f>'Paste Elec PS-E Data Here'!B81</f>
        <v>64511</v>
      </c>
      <c r="D33">
        <f>'Paste Elec PS-E Data Here'!C81</f>
        <v>5540</v>
      </c>
      <c r="E33">
        <f>'Paste Elec PS-E Data Here'!D81</f>
        <v>62639</v>
      </c>
      <c r="F33">
        <f>'Paste Elec PS-E Data Here'!E81</f>
        <v>0</v>
      </c>
      <c r="G33">
        <f>'Paste Elec PS-E Data Here'!F81</f>
        <v>13952</v>
      </c>
      <c r="H33">
        <f>'Paste Elec PS-E Data Here'!G81</f>
        <v>70</v>
      </c>
      <c r="I33">
        <f>'Paste Elec PS-E Data Here'!H81</f>
        <v>10781</v>
      </c>
      <c r="J33">
        <f>'Paste Elec PS-E Data Here'!I81</f>
        <v>6681</v>
      </c>
      <c r="K33">
        <f>'Paste Elec PS-E Data Here'!J81</f>
        <v>0</v>
      </c>
      <c r="L33">
        <f>'Paste Elec PS-E Data Here'!K81</f>
        <v>0</v>
      </c>
      <c r="M33">
        <f>'Paste Elec PS-E Data Here'!L81</f>
        <v>0</v>
      </c>
      <c r="N33">
        <f>'Paste Elec PS-E Data Here'!M81</f>
        <v>0</v>
      </c>
      <c r="O33">
        <f>'Paste Elec PS-E Data Here'!N81</f>
        <v>164175</v>
      </c>
    </row>
    <row r="34" spans="2:15" ht="12.75">
      <c r="B34" t="s">
        <v>42</v>
      </c>
      <c r="C34">
        <f>'Paste Elec PS-E Data Here'!B82</f>
        <v>270</v>
      </c>
      <c r="D34">
        <f>'Paste Elec PS-E Data Here'!C82</f>
        <v>32.4</v>
      </c>
      <c r="E34">
        <f>'Paste Elec PS-E Data Here'!D82</f>
        <v>270</v>
      </c>
      <c r="F34">
        <f>'Paste Elec PS-E Data Here'!E82</f>
        <v>0</v>
      </c>
      <c r="G34">
        <f>'Paste Elec PS-E Data Here'!F82</f>
        <v>161.7</v>
      </c>
      <c r="H34">
        <f>'Paste Elec PS-E Data Here'!G82</f>
        <v>4.7</v>
      </c>
      <c r="I34">
        <f>'Paste Elec PS-E Data Here'!H82</f>
        <v>43</v>
      </c>
      <c r="J34">
        <f>'Paste Elec PS-E Data Here'!I82</f>
        <v>53.6</v>
      </c>
      <c r="K34">
        <f>'Paste Elec PS-E Data Here'!J82</f>
        <v>0</v>
      </c>
      <c r="L34">
        <f>'Paste Elec PS-E Data Here'!K82</f>
        <v>0</v>
      </c>
      <c r="M34">
        <f>'Paste Elec PS-E Data Here'!L82</f>
        <v>0</v>
      </c>
      <c r="N34">
        <f>'Paste Elec PS-E Data Here'!M82</f>
        <v>0</v>
      </c>
      <c r="O34">
        <f>'Paste Elec PS-E Data Here'!N82</f>
        <v>830.5</v>
      </c>
    </row>
    <row r="35" spans="2:14" ht="12.75">
      <c r="B35" t="s">
        <v>43</v>
      </c>
      <c r="C35">
        <f>'Paste Elec PS-E Data Here'!B84</f>
        <v>270</v>
      </c>
      <c r="D35">
        <f>'Paste Elec PS-E Data Here'!C84</f>
        <v>32.4</v>
      </c>
      <c r="E35">
        <f>'Paste Elec PS-E Data Here'!D84</f>
        <v>270</v>
      </c>
      <c r="F35">
        <f>'Paste Elec PS-E Data Here'!E84</f>
        <v>0</v>
      </c>
      <c r="G35">
        <f>'Paste Elec PS-E Data Here'!F84</f>
        <v>157.3</v>
      </c>
      <c r="H35">
        <f>'Paste Elec PS-E Data Here'!G84</f>
        <v>4.2</v>
      </c>
      <c r="I35">
        <f>'Paste Elec PS-E Data Here'!H84</f>
        <v>43</v>
      </c>
      <c r="J35">
        <f>'Paste Elec PS-E Data Here'!I84</f>
        <v>53.6</v>
      </c>
      <c r="K35">
        <f>'Paste Elec PS-E Data Here'!J84</f>
        <v>0</v>
      </c>
      <c r="L35">
        <f>'Paste Elec PS-E Data Here'!K84</f>
        <v>0</v>
      </c>
      <c r="M35">
        <f>'Paste Elec PS-E Data Here'!L84</f>
        <v>0</v>
      </c>
      <c r="N35">
        <f>'Paste Elec PS-E Data Here'!M84</f>
        <v>0</v>
      </c>
    </row>
    <row r="36" spans="1:15" ht="12.75">
      <c r="A36" t="str">
        <f>'Paste Elec PS-E Data Here'!A87</f>
        <v>DEC</v>
      </c>
      <c r="B36" t="s">
        <v>44</v>
      </c>
      <c r="C36">
        <f>'Paste Elec PS-E Data Here'!B88</f>
        <v>70991</v>
      </c>
      <c r="D36">
        <f>'Paste Elec PS-E Data Here'!C88</f>
        <v>6123</v>
      </c>
      <c r="E36">
        <f>'Paste Elec PS-E Data Here'!D88</f>
        <v>67679</v>
      </c>
      <c r="F36">
        <f>'Paste Elec PS-E Data Here'!E88</f>
        <v>0</v>
      </c>
      <c r="G36">
        <f>'Paste Elec PS-E Data Here'!F88</f>
        <v>7603</v>
      </c>
      <c r="H36">
        <f>'Paste Elec PS-E Data Here'!G88</f>
        <v>0</v>
      </c>
      <c r="I36">
        <f>'Paste Elec PS-E Data Here'!H88</f>
        <v>11406</v>
      </c>
      <c r="J36">
        <f>'Paste Elec PS-E Data Here'!I88</f>
        <v>5584</v>
      </c>
      <c r="K36">
        <f>'Paste Elec PS-E Data Here'!J88</f>
        <v>0</v>
      </c>
      <c r="L36">
        <f>'Paste Elec PS-E Data Here'!K88</f>
        <v>0</v>
      </c>
      <c r="M36">
        <f>'Paste Elec PS-E Data Here'!L88</f>
        <v>0</v>
      </c>
      <c r="N36">
        <f>'Paste Elec PS-E Data Here'!M88</f>
        <v>0</v>
      </c>
      <c r="O36">
        <f>'Paste Elec PS-E Data Here'!N88</f>
        <v>169386</v>
      </c>
    </row>
    <row r="37" spans="2:15" ht="12.75">
      <c r="B37" t="s">
        <v>42</v>
      </c>
      <c r="C37">
        <f>'Paste Elec PS-E Data Here'!B89</f>
        <v>270</v>
      </c>
      <c r="D37">
        <f>'Paste Elec PS-E Data Here'!C89</f>
        <v>32.4</v>
      </c>
      <c r="E37">
        <f>'Paste Elec PS-E Data Here'!D89</f>
        <v>270</v>
      </c>
      <c r="F37">
        <f>'Paste Elec PS-E Data Here'!E89</f>
        <v>0</v>
      </c>
      <c r="G37">
        <f>'Paste Elec PS-E Data Here'!F89</f>
        <v>85</v>
      </c>
      <c r="H37">
        <f>'Paste Elec PS-E Data Here'!G89</f>
        <v>0</v>
      </c>
      <c r="I37">
        <f>'Paste Elec PS-E Data Here'!H89</f>
        <v>43</v>
      </c>
      <c r="J37">
        <f>'Paste Elec PS-E Data Here'!I89</f>
        <v>56.5</v>
      </c>
      <c r="K37">
        <f>'Paste Elec PS-E Data Here'!J89</f>
        <v>0</v>
      </c>
      <c r="L37">
        <f>'Paste Elec PS-E Data Here'!K89</f>
        <v>0</v>
      </c>
      <c r="M37">
        <f>'Paste Elec PS-E Data Here'!L89</f>
        <v>0</v>
      </c>
      <c r="N37">
        <f>'Paste Elec PS-E Data Here'!M89</f>
        <v>0</v>
      </c>
      <c r="O37">
        <f>'Paste Elec PS-E Data Here'!N89</f>
        <v>728.8</v>
      </c>
    </row>
    <row r="38" spans="2:14" ht="12.75">
      <c r="B38" t="s">
        <v>43</v>
      </c>
      <c r="C38">
        <f>'Paste Elec PS-E Data Here'!B91</f>
        <v>270</v>
      </c>
      <c r="D38">
        <f>'Paste Elec PS-E Data Here'!C91</f>
        <v>32.4</v>
      </c>
      <c r="E38">
        <f>'Paste Elec PS-E Data Here'!D91</f>
        <v>270</v>
      </c>
      <c r="F38">
        <f>'Paste Elec PS-E Data Here'!E91</f>
        <v>0</v>
      </c>
      <c r="G38">
        <f>'Paste Elec PS-E Data Here'!F91</f>
        <v>85</v>
      </c>
      <c r="H38">
        <f>'Paste Elec PS-E Data Here'!G91</f>
        <v>0</v>
      </c>
      <c r="I38">
        <f>'Paste Elec PS-E Data Here'!H91</f>
        <v>43</v>
      </c>
      <c r="J38">
        <f>'Paste Elec PS-E Data Here'!I91</f>
        <v>28.4</v>
      </c>
      <c r="K38">
        <f>'Paste Elec PS-E Data Here'!J91</f>
        <v>0</v>
      </c>
      <c r="L38">
        <f>'Paste Elec PS-E Data Here'!K91</f>
        <v>0</v>
      </c>
      <c r="M38">
        <f>'Paste Elec PS-E Data Here'!L91</f>
        <v>0</v>
      </c>
      <c r="N38">
        <f>'Paste Elec PS-E Data Here'!M91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2" max="2" width="21.140625" style="0" bestFit="1" customWidth="1"/>
  </cols>
  <sheetData>
    <row r="1" spans="4:14" ht="12.75">
      <c r="D1" t="str">
        <f>'Paste Gas PS-E Data Here'!C2</f>
        <v>TASK</v>
      </c>
      <c r="E1" t="str">
        <f>'Paste Gas PS-E Data Here'!D2</f>
        <v>MISC</v>
      </c>
      <c r="F1" t="str">
        <f>'Paste Gas PS-E Data Here'!E2</f>
        <v>SPACE</v>
      </c>
      <c r="G1" t="str">
        <f>'Paste Gas PS-E Data Here'!F2</f>
        <v>SPACE</v>
      </c>
      <c r="H1" t="str">
        <f>'Paste Gas PS-E Data Here'!G2</f>
        <v>HEAT</v>
      </c>
      <c r="I1" t="str">
        <f>'Paste Gas PS-E Data Here'!H2</f>
        <v>PUMPS</v>
      </c>
      <c r="J1" t="str">
        <f>'Paste Gas PS-E Data Here'!I2</f>
        <v>VENT</v>
      </c>
      <c r="K1" t="str">
        <f>'Paste Gas PS-E Data Here'!J2</f>
        <v>REFRIG</v>
      </c>
      <c r="L1" t="str">
        <f>'Paste Gas PS-E Data Here'!K2</f>
        <v>HT PUMP</v>
      </c>
      <c r="M1" t="str">
        <f>'Paste Gas PS-E Data Here'!L2</f>
        <v>DOMEST</v>
      </c>
      <c r="N1" t="str">
        <f>'Paste Gas PS-E Data Here'!M2</f>
        <v>EXT</v>
      </c>
    </row>
    <row r="2" spans="3:15" ht="12.75">
      <c r="C2" t="str">
        <f>'Paste Gas PS-E Data Here'!B3</f>
        <v>LIGHTS</v>
      </c>
      <c r="D2" t="str">
        <f>'Paste Gas PS-E Data Here'!C3</f>
        <v>LIGHTS</v>
      </c>
      <c r="E2" t="str">
        <f>'Paste Gas PS-E Data Here'!D3</f>
        <v>EQUIP</v>
      </c>
      <c r="F2" t="str">
        <f>'Paste Gas PS-E Data Here'!E3</f>
        <v>HEATING</v>
      </c>
      <c r="G2" t="str">
        <f>'Paste Gas PS-E Data Here'!F3</f>
        <v>COOLING</v>
      </c>
      <c r="H2" t="str">
        <f>'Paste Gas PS-E Data Here'!G3</f>
        <v>REJECT</v>
      </c>
      <c r="I2" t="str">
        <f>'Paste Gas PS-E Data Here'!H3</f>
        <v>&amp; AUX</v>
      </c>
      <c r="J2" t="str">
        <f>'Paste Gas PS-E Data Here'!I3</f>
        <v>FANS</v>
      </c>
      <c r="K2" t="str">
        <f>'Paste Gas PS-E Data Here'!J3</f>
        <v>DISPLAY</v>
      </c>
      <c r="L2" t="str">
        <f>'Paste Gas PS-E Data Here'!K3</f>
        <v>SUPPLEM</v>
      </c>
      <c r="M2" t="str">
        <f>'Paste Gas PS-E Data Here'!L3</f>
        <v>HOT WTR</v>
      </c>
      <c r="N2" t="str">
        <f>'Paste Gas PS-E Data Here'!M3</f>
        <v>USAGE</v>
      </c>
      <c r="O2" t="str">
        <f>'Paste Gas PS-E Data Here'!N3</f>
        <v>TOTAL</v>
      </c>
    </row>
    <row r="3" spans="1:15" ht="12.75">
      <c r="A3" t="str">
        <f>'Paste Gas PS-E Data Here'!A6</f>
        <v>JAN</v>
      </c>
      <c r="B3" t="s">
        <v>165</v>
      </c>
      <c r="C3">
        <f>'Paste Gas PS-E Data Here'!B7</f>
        <v>0</v>
      </c>
      <c r="D3">
        <f>'Paste Gas PS-E Data Here'!C7</f>
        <v>0</v>
      </c>
      <c r="E3">
        <f>'Paste Gas PS-E Data Here'!D7</f>
        <v>0</v>
      </c>
      <c r="F3">
        <f>'Paste Gas PS-E Data Here'!E7</f>
        <v>126</v>
      </c>
      <c r="G3">
        <f>'Paste Gas PS-E Data Here'!F7</f>
        <v>0</v>
      </c>
      <c r="H3">
        <f>'Paste Gas PS-E Data Here'!G7</f>
        <v>0</v>
      </c>
      <c r="I3">
        <f>'Paste Gas PS-E Data Here'!H7</f>
        <v>0</v>
      </c>
      <c r="J3">
        <f>'Paste Gas PS-E Data Here'!I7</f>
        <v>0</v>
      </c>
      <c r="K3">
        <f>'Paste Gas PS-E Data Here'!J7</f>
        <v>0</v>
      </c>
      <c r="L3">
        <f>'Paste Gas PS-E Data Here'!K7</f>
        <v>0</v>
      </c>
      <c r="M3">
        <f>'Paste Gas PS-E Data Here'!L7</f>
        <v>44</v>
      </c>
      <c r="N3">
        <f>'Paste Gas PS-E Data Here'!M7</f>
        <v>0</v>
      </c>
      <c r="O3">
        <f>'Paste Gas PS-E Data Here'!N7</f>
        <v>171</v>
      </c>
    </row>
    <row r="4" spans="2:15" ht="12.75">
      <c r="B4" t="s">
        <v>166</v>
      </c>
      <c r="C4">
        <f>'Paste Gas PS-E Data Here'!B8</f>
        <v>0</v>
      </c>
      <c r="D4">
        <f>'Paste Gas PS-E Data Here'!C8</f>
        <v>0</v>
      </c>
      <c r="E4">
        <f>'Paste Gas PS-E Data Here'!D8</f>
        <v>0</v>
      </c>
      <c r="F4">
        <f>'Paste Gas PS-E Data Here'!E8</f>
        <v>7.2</v>
      </c>
      <c r="G4">
        <f>'Paste Gas PS-E Data Here'!F8</f>
        <v>0</v>
      </c>
      <c r="H4">
        <f>'Paste Gas PS-E Data Here'!G8</f>
        <v>0</v>
      </c>
      <c r="I4">
        <f>'Paste Gas PS-E Data Here'!H8</f>
        <v>0</v>
      </c>
      <c r="J4">
        <f>'Paste Gas PS-E Data Here'!I8</f>
        <v>0</v>
      </c>
      <c r="K4">
        <f>'Paste Gas PS-E Data Here'!J8</f>
        <v>0</v>
      </c>
      <c r="L4">
        <f>'Paste Gas PS-E Data Here'!K8</f>
        <v>0</v>
      </c>
      <c r="M4">
        <f>'Paste Gas PS-E Data Here'!L8</f>
        <v>0.2</v>
      </c>
      <c r="N4">
        <f>'Paste Gas PS-E Data Here'!M8</f>
        <v>0</v>
      </c>
      <c r="O4">
        <f>'Paste Gas PS-E Data Here'!N8</f>
        <v>7.2</v>
      </c>
    </row>
    <row r="5" spans="2:14" ht="12.75">
      <c r="B5" t="s">
        <v>167</v>
      </c>
      <c r="C5">
        <f>'Paste Gas PS-E Data Here'!B10</f>
        <v>0</v>
      </c>
      <c r="D5">
        <f>'Paste Gas PS-E Data Here'!C10</f>
        <v>0</v>
      </c>
      <c r="E5">
        <f>'Paste Gas PS-E Data Here'!D10</f>
        <v>0</v>
      </c>
      <c r="F5">
        <f>'Paste Gas PS-E Data Here'!E10</f>
        <v>7.2</v>
      </c>
      <c r="G5">
        <f>'Paste Gas PS-E Data Here'!F10</f>
        <v>0</v>
      </c>
      <c r="H5">
        <f>'Paste Gas PS-E Data Here'!G10</f>
        <v>0</v>
      </c>
      <c r="I5">
        <f>'Paste Gas PS-E Data Here'!H10</f>
        <v>0</v>
      </c>
      <c r="J5">
        <f>'Paste Gas PS-E Data Here'!I10</f>
        <v>0</v>
      </c>
      <c r="K5">
        <f>'Paste Gas PS-E Data Here'!J10</f>
        <v>0</v>
      </c>
      <c r="L5">
        <f>'Paste Gas PS-E Data Here'!K10</f>
        <v>0</v>
      </c>
      <c r="M5">
        <f>'Paste Gas PS-E Data Here'!L10</f>
        <v>0</v>
      </c>
      <c r="N5">
        <f>'Paste Gas PS-E Data Here'!M10</f>
        <v>0</v>
      </c>
    </row>
    <row r="6" spans="1:15" ht="12.75">
      <c r="A6" t="str">
        <f>'Paste Gas PS-E Data Here'!A13</f>
        <v>FEB</v>
      </c>
      <c r="B6" t="str">
        <f>B3</f>
        <v>MBtu</v>
      </c>
      <c r="C6">
        <f>'Paste Gas PS-E Data Here'!B14</f>
        <v>0</v>
      </c>
      <c r="D6">
        <f>'Paste Gas PS-E Data Here'!C14</f>
        <v>0</v>
      </c>
      <c r="E6">
        <f>'Paste Gas PS-E Data Here'!D14</f>
        <v>0</v>
      </c>
      <c r="F6">
        <f>'Paste Gas PS-E Data Here'!E14</f>
        <v>55</v>
      </c>
      <c r="G6">
        <f>'Paste Gas PS-E Data Here'!F14</f>
        <v>0</v>
      </c>
      <c r="H6">
        <f>'Paste Gas PS-E Data Here'!G14</f>
        <v>0</v>
      </c>
      <c r="I6">
        <f>'Paste Gas PS-E Data Here'!H14</f>
        <v>0</v>
      </c>
      <c r="J6">
        <f>'Paste Gas PS-E Data Here'!I14</f>
        <v>0</v>
      </c>
      <c r="K6">
        <f>'Paste Gas PS-E Data Here'!J14</f>
        <v>0</v>
      </c>
      <c r="L6">
        <f>'Paste Gas PS-E Data Here'!K14</f>
        <v>0</v>
      </c>
      <c r="M6">
        <f>'Paste Gas PS-E Data Here'!L14</f>
        <v>41</v>
      </c>
      <c r="N6">
        <f>'Paste Gas PS-E Data Here'!M14</f>
        <v>0</v>
      </c>
      <c r="O6">
        <f>'Paste Gas PS-E Data Here'!N14</f>
        <v>96</v>
      </c>
    </row>
    <row r="7" spans="2:15" ht="12.75">
      <c r="B7" t="str">
        <f aca="true" t="shared" si="0" ref="B7:B38">B4</f>
        <v>Non-Coincident Mbtu/hr</v>
      </c>
      <c r="C7">
        <f>'Paste Gas PS-E Data Here'!B15</f>
        <v>0</v>
      </c>
      <c r="D7">
        <f>'Paste Gas PS-E Data Here'!C15</f>
        <v>0</v>
      </c>
      <c r="E7">
        <f>'Paste Gas PS-E Data Here'!D15</f>
        <v>0</v>
      </c>
      <c r="F7">
        <f>'Paste Gas PS-E Data Here'!E15</f>
        <v>4.4</v>
      </c>
      <c r="G7">
        <f>'Paste Gas PS-E Data Here'!F15</f>
        <v>0</v>
      </c>
      <c r="H7">
        <f>'Paste Gas PS-E Data Here'!G15</f>
        <v>0</v>
      </c>
      <c r="I7">
        <f>'Paste Gas PS-E Data Here'!H15</f>
        <v>0</v>
      </c>
      <c r="J7">
        <f>'Paste Gas PS-E Data Here'!I15</f>
        <v>0</v>
      </c>
      <c r="K7">
        <f>'Paste Gas PS-E Data Here'!J15</f>
        <v>0</v>
      </c>
      <c r="L7">
        <f>'Paste Gas PS-E Data Here'!K15</f>
        <v>0</v>
      </c>
      <c r="M7">
        <f>'Paste Gas PS-E Data Here'!L15</f>
        <v>0.2</v>
      </c>
      <c r="N7">
        <f>'Paste Gas PS-E Data Here'!M15</f>
        <v>0</v>
      </c>
      <c r="O7">
        <f>'Paste Gas PS-E Data Here'!N15</f>
        <v>4.4</v>
      </c>
    </row>
    <row r="8" spans="2:14" ht="12.75">
      <c r="B8" t="str">
        <f t="shared" si="0"/>
        <v>Coincident Mbtu/hr</v>
      </c>
      <c r="C8">
        <f>'Paste Gas PS-E Data Here'!B17</f>
        <v>0</v>
      </c>
      <c r="D8">
        <f>'Paste Gas PS-E Data Here'!C17</f>
        <v>0</v>
      </c>
      <c r="E8">
        <f>'Paste Gas PS-E Data Here'!D17</f>
        <v>0</v>
      </c>
      <c r="F8">
        <f>'Paste Gas PS-E Data Here'!E17</f>
        <v>4.4</v>
      </c>
      <c r="G8">
        <f>'Paste Gas PS-E Data Here'!F17</f>
        <v>0</v>
      </c>
      <c r="H8">
        <f>'Paste Gas PS-E Data Here'!G17</f>
        <v>0</v>
      </c>
      <c r="I8">
        <f>'Paste Gas PS-E Data Here'!H17</f>
        <v>0</v>
      </c>
      <c r="J8">
        <f>'Paste Gas PS-E Data Here'!I17</f>
        <v>0</v>
      </c>
      <c r="K8">
        <f>'Paste Gas PS-E Data Here'!J17</f>
        <v>0</v>
      </c>
      <c r="L8">
        <f>'Paste Gas PS-E Data Here'!K17</f>
        <v>0</v>
      </c>
      <c r="M8">
        <f>'Paste Gas PS-E Data Here'!L17</f>
        <v>0</v>
      </c>
      <c r="N8">
        <f>'Paste Gas PS-E Data Here'!M17</f>
        <v>0</v>
      </c>
    </row>
    <row r="9" spans="1:15" ht="12.75">
      <c r="A9" t="str">
        <f>'Paste Gas PS-E Data Here'!A20</f>
        <v>MAR</v>
      </c>
      <c r="B9" t="str">
        <f t="shared" si="0"/>
        <v>MBtu</v>
      </c>
      <c r="C9">
        <f>'Paste Gas PS-E Data Here'!B21</f>
        <v>0</v>
      </c>
      <c r="D9">
        <f>'Paste Gas PS-E Data Here'!C21</f>
        <v>0</v>
      </c>
      <c r="E9">
        <f>'Paste Gas PS-E Data Here'!D21</f>
        <v>0</v>
      </c>
      <c r="F9">
        <f>'Paste Gas PS-E Data Here'!E21</f>
        <v>37</v>
      </c>
      <c r="G9">
        <f>'Paste Gas PS-E Data Here'!F21</f>
        <v>0</v>
      </c>
      <c r="H9">
        <f>'Paste Gas PS-E Data Here'!G21</f>
        <v>0</v>
      </c>
      <c r="I9">
        <f>'Paste Gas PS-E Data Here'!H21</f>
        <v>0</v>
      </c>
      <c r="J9">
        <f>'Paste Gas PS-E Data Here'!I21</f>
        <v>0</v>
      </c>
      <c r="K9">
        <f>'Paste Gas PS-E Data Here'!J21</f>
        <v>0</v>
      </c>
      <c r="L9">
        <f>'Paste Gas PS-E Data Here'!K21</f>
        <v>0</v>
      </c>
      <c r="M9">
        <f>'Paste Gas PS-E Data Here'!L21</f>
        <v>45</v>
      </c>
      <c r="N9">
        <f>'Paste Gas PS-E Data Here'!M21</f>
        <v>0</v>
      </c>
      <c r="O9">
        <f>'Paste Gas PS-E Data Here'!N21</f>
        <v>82</v>
      </c>
    </row>
    <row r="10" spans="2:15" ht="12.75">
      <c r="B10" t="str">
        <f t="shared" si="0"/>
        <v>Non-Coincident Mbtu/hr</v>
      </c>
      <c r="C10">
        <f>'Paste Gas PS-E Data Here'!B22</f>
        <v>0</v>
      </c>
      <c r="D10">
        <f>'Paste Gas PS-E Data Here'!C22</f>
        <v>0</v>
      </c>
      <c r="E10">
        <f>'Paste Gas PS-E Data Here'!D22</f>
        <v>0</v>
      </c>
      <c r="F10">
        <f>'Paste Gas PS-E Data Here'!E22</f>
        <v>3</v>
      </c>
      <c r="G10">
        <f>'Paste Gas PS-E Data Here'!F22</f>
        <v>0</v>
      </c>
      <c r="H10">
        <f>'Paste Gas PS-E Data Here'!G22</f>
        <v>0</v>
      </c>
      <c r="I10">
        <f>'Paste Gas PS-E Data Here'!H22</f>
        <v>0</v>
      </c>
      <c r="J10">
        <f>'Paste Gas PS-E Data Here'!I22</f>
        <v>0</v>
      </c>
      <c r="K10">
        <f>'Paste Gas PS-E Data Here'!J22</f>
        <v>0</v>
      </c>
      <c r="L10">
        <f>'Paste Gas PS-E Data Here'!K22</f>
        <v>0</v>
      </c>
      <c r="M10">
        <f>'Paste Gas PS-E Data Here'!L22</f>
        <v>0.2</v>
      </c>
      <c r="N10">
        <f>'Paste Gas PS-E Data Here'!M22</f>
        <v>0</v>
      </c>
      <c r="O10">
        <f>'Paste Gas PS-E Data Here'!N22</f>
        <v>3</v>
      </c>
    </row>
    <row r="11" spans="2:14" ht="12.75">
      <c r="B11" t="str">
        <f t="shared" si="0"/>
        <v>Coincident Mbtu/hr</v>
      </c>
      <c r="C11">
        <f>'Paste Gas PS-E Data Here'!B24</f>
        <v>0</v>
      </c>
      <c r="D11">
        <f>'Paste Gas PS-E Data Here'!C24</f>
        <v>0</v>
      </c>
      <c r="E11">
        <f>'Paste Gas PS-E Data Here'!D24</f>
        <v>0</v>
      </c>
      <c r="F11">
        <f>'Paste Gas PS-E Data Here'!E24</f>
        <v>3</v>
      </c>
      <c r="G11">
        <f>'Paste Gas PS-E Data Here'!F24</f>
        <v>0</v>
      </c>
      <c r="H11">
        <f>'Paste Gas PS-E Data Here'!G24</f>
        <v>0</v>
      </c>
      <c r="I11">
        <f>'Paste Gas PS-E Data Here'!H24</f>
        <v>0</v>
      </c>
      <c r="J11">
        <f>'Paste Gas PS-E Data Here'!I24</f>
        <v>0</v>
      </c>
      <c r="K11">
        <f>'Paste Gas PS-E Data Here'!J24</f>
        <v>0</v>
      </c>
      <c r="L11">
        <f>'Paste Gas PS-E Data Here'!K24</f>
        <v>0</v>
      </c>
      <c r="M11">
        <f>'Paste Gas PS-E Data Here'!L24</f>
        <v>0</v>
      </c>
      <c r="N11">
        <f>'Paste Gas PS-E Data Here'!M24</f>
        <v>0</v>
      </c>
    </row>
    <row r="12" spans="1:15" ht="12.75">
      <c r="A12" t="str">
        <f>'Paste Gas PS-E Data Here'!A27</f>
        <v>APR</v>
      </c>
      <c r="B12" t="str">
        <f t="shared" si="0"/>
        <v>MBtu</v>
      </c>
      <c r="C12">
        <f>'Paste Gas PS-E Data Here'!B28</f>
        <v>0</v>
      </c>
      <c r="D12">
        <f>'Paste Gas PS-E Data Here'!C28</f>
        <v>0</v>
      </c>
      <c r="E12">
        <f>'Paste Gas PS-E Data Here'!D28</f>
        <v>0</v>
      </c>
      <c r="F12">
        <f>'Paste Gas PS-E Data Here'!E28</f>
        <v>10</v>
      </c>
      <c r="G12">
        <f>'Paste Gas PS-E Data Here'!F28</f>
        <v>0</v>
      </c>
      <c r="H12">
        <f>'Paste Gas PS-E Data Here'!G28</f>
        <v>0</v>
      </c>
      <c r="I12">
        <f>'Paste Gas PS-E Data Here'!H28</f>
        <v>0</v>
      </c>
      <c r="J12">
        <f>'Paste Gas PS-E Data Here'!I28</f>
        <v>0</v>
      </c>
      <c r="K12">
        <f>'Paste Gas PS-E Data Here'!J28</f>
        <v>0</v>
      </c>
      <c r="L12">
        <f>'Paste Gas PS-E Data Here'!K28</f>
        <v>0</v>
      </c>
      <c r="M12">
        <f>'Paste Gas PS-E Data Here'!L28</f>
        <v>46</v>
      </c>
      <c r="N12">
        <f>'Paste Gas PS-E Data Here'!M28</f>
        <v>0</v>
      </c>
      <c r="O12">
        <f>'Paste Gas PS-E Data Here'!N28</f>
        <v>57</v>
      </c>
    </row>
    <row r="13" spans="2:15" ht="12.75">
      <c r="B13" t="str">
        <f t="shared" si="0"/>
        <v>Non-Coincident Mbtu/hr</v>
      </c>
      <c r="C13">
        <f>'Paste Gas PS-E Data Here'!B29</f>
        <v>0</v>
      </c>
      <c r="D13">
        <f>'Paste Gas PS-E Data Here'!C29</f>
        <v>0</v>
      </c>
      <c r="E13">
        <f>'Paste Gas PS-E Data Here'!D29</f>
        <v>0</v>
      </c>
      <c r="F13">
        <f>'Paste Gas PS-E Data Here'!E29</f>
        <v>1.7</v>
      </c>
      <c r="G13">
        <f>'Paste Gas PS-E Data Here'!F29</f>
        <v>0</v>
      </c>
      <c r="H13">
        <f>'Paste Gas PS-E Data Here'!G29</f>
        <v>0</v>
      </c>
      <c r="I13">
        <f>'Paste Gas PS-E Data Here'!H29</f>
        <v>0</v>
      </c>
      <c r="J13">
        <f>'Paste Gas PS-E Data Here'!I29</f>
        <v>0</v>
      </c>
      <c r="K13">
        <f>'Paste Gas PS-E Data Here'!J29</f>
        <v>0</v>
      </c>
      <c r="L13">
        <f>'Paste Gas PS-E Data Here'!K29</f>
        <v>0</v>
      </c>
      <c r="M13">
        <f>'Paste Gas PS-E Data Here'!L29</f>
        <v>0.2</v>
      </c>
      <c r="N13">
        <f>'Paste Gas PS-E Data Here'!M29</f>
        <v>0</v>
      </c>
      <c r="O13">
        <f>'Paste Gas PS-E Data Here'!N29</f>
        <v>1.7</v>
      </c>
    </row>
    <row r="14" spans="2:14" ht="12.75">
      <c r="B14" t="str">
        <f t="shared" si="0"/>
        <v>Coincident Mbtu/hr</v>
      </c>
      <c r="C14">
        <f>'Paste Gas PS-E Data Here'!B31</f>
        <v>0</v>
      </c>
      <c r="D14">
        <f>'Paste Gas PS-E Data Here'!C31</f>
        <v>0</v>
      </c>
      <c r="E14">
        <f>'Paste Gas PS-E Data Here'!D31</f>
        <v>0</v>
      </c>
      <c r="F14">
        <f>'Paste Gas PS-E Data Here'!E31</f>
        <v>1.7</v>
      </c>
      <c r="G14">
        <f>'Paste Gas PS-E Data Here'!F31</f>
        <v>0</v>
      </c>
      <c r="H14">
        <f>'Paste Gas PS-E Data Here'!G31</f>
        <v>0</v>
      </c>
      <c r="I14">
        <f>'Paste Gas PS-E Data Here'!H31</f>
        <v>0</v>
      </c>
      <c r="J14">
        <f>'Paste Gas PS-E Data Here'!I31</f>
        <v>0</v>
      </c>
      <c r="K14">
        <f>'Paste Gas PS-E Data Here'!J31</f>
        <v>0</v>
      </c>
      <c r="L14">
        <f>'Paste Gas PS-E Data Here'!K31</f>
        <v>0</v>
      </c>
      <c r="M14">
        <f>'Paste Gas PS-E Data Here'!L31</f>
        <v>0</v>
      </c>
      <c r="N14">
        <f>'Paste Gas PS-E Data Here'!M31</f>
        <v>0</v>
      </c>
    </row>
    <row r="15" spans="1:15" ht="12.75">
      <c r="A15" t="str">
        <f>'Paste Gas PS-E Data Here'!A34</f>
        <v>MAY</v>
      </c>
      <c r="B15" t="str">
        <f t="shared" si="0"/>
        <v>MBtu</v>
      </c>
      <c r="C15">
        <f>'Paste Gas PS-E Data Here'!B35</f>
        <v>0</v>
      </c>
      <c r="D15">
        <f>'Paste Gas PS-E Data Here'!C35</f>
        <v>0</v>
      </c>
      <c r="E15">
        <f>'Paste Gas PS-E Data Here'!D35</f>
        <v>0</v>
      </c>
      <c r="F15">
        <f>'Paste Gas PS-E Data Here'!E35</f>
        <v>2</v>
      </c>
      <c r="G15">
        <f>'Paste Gas PS-E Data Here'!F35</f>
        <v>0</v>
      </c>
      <c r="H15">
        <f>'Paste Gas PS-E Data Here'!G35</f>
        <v>0</v>
      </c>
      <c r="I15">
        <f>'Paste Gas PS-E Data Here'!H35</f>
        <v>0</v>
      </c>
      <c r="J15">
        <f>'Paste Gas PS-E Data Here'!I35</f>
        <v>0</v>
      </c>
      <c r="K15">
        <f>'Paste Gas PS-E Data Here'!J35</f>
        <v>0</v>
      </c>
      <c r="L15">
        <f>'Paste Gas PS-E Data Here'!K35</f>
        <v>0</v>
      </c>
      <c r="M15">
        <f>'Paste Gas PS-E Data Here'!L35</f>
        <v>43</v>
      </c>
      <c r="N15">
        <f>'Paste Gas PS-E Data Here'!M35</f>
        <v>0</v>
      </c>
      <c r="O15">
        <f>'Paste Gas PS-E Data Here'!N35</f>
        <v>45</v>
      </c>
    </row>
    <row r="16" spans="2:15" ht="12.75">
      <c r="B16" t="str">
        <f t="shared" si="0"/>
        <v>Non-Coincident Mbtu/hr</v>
      </c>
      <c r="C16">
        <f>'Paste Gas PS-E Data Here'!B36</f>
        <v>0</v>
      </c>
      <c r="D16">
        <f>'Paste Gas PS-E Data Here'!C36</f>
        <v>0</v>
      </c>
      <c r="E16">
        <f>'Paste Gas PS-E Data Here'!D36</f>
        <v>0</v>
      </c>
      <c r="F16">
        <f>'Paste Gas PS-E Data Here'!E36</f>
        <v>0.8</v>
      </c>
      <c r="G16">
        <f>'Paste Gas PS-E Data Here'!F36</f>
        <v>0</v>
      </c>
      <c r="H16">
        <f>'Paste Gas PS-E Data Here'!G36</f>
        <v>0</v>
      </c>
      <c r="I16">
        <f>'Paste Gas PS-E Data Here'!H36</f>
        <v>0</v>
      </c>
      <c r="J16">
        <f>'Paste Gas PS-E Data Here'!I36</f>
        <v>0</v>
      </c>
      <c r="K16">
        <f>'Paste Gas PS-E Data Here'!J36</f>
        <v>0</v>
      </c>
      <c r="L16">
        <f>'Paste Gas PS-E Data Here'!K36</f>
        <v>0</v>
      </c>
      <c r="M16">
        <f>'Paste Gas PS-E Data Here'!L36</f>
        <v>0.2</v>
      </c>
      <c r="N16">
        <f>'Paste Gas PS-E Data Here'!M36</f>
        <v>0</v>
      </c>
      <c r="O16">
        <f>'Paste Gas PS-E Data Here'!N36</f>
        <v>0.8</v>
      </c>
    </row>
    <row r="17" spans="2:14" ht="12.75">
      <c r="B17" t="str">
        <f t="shared" si="0"/>
        <v>Coincident Mbtu/hr</v>
      </c>
      <c r="C17">
        <f>'Paste Gas PS-E Data Here'!B38</f>
        <v>0</v>
      </c>
      <c r="D17">
        <f>'Paste Gas PS-E Data Here'!C38</f>
        <v>0</v>
      </c>
      <c r="E17">
        <f>'Paste Gas PS-E Data Here'!D38</f>
        <v>0</v>
      </c>
      <c r="F17">
        <f>'Paste Gas PS-E Data Here'!E38</f>
        <v>0.8</v>
      </c>
      <c r="G17">
        <f>'Paste Gas PS-E Data Here'!F38</f>
        <v>0</v>
      </c>
      <c r="H17">
        <f>'Paste Gas PS-E Data Here'!G38</f>
        <v>0</v>
      </c>
      <c r="I17">
        <f>'Paste Gas PS-E Data Here'!H38</f>
        <v>0</v>
      </c>
      <c r="J17">
        <f>'Paste Gas PS-E Data Here'!I38</f>
        <v>0</v>
      </c>
      <c r="K17">
        <f>'Paste Gas PS-E Data Here'!J38</f>
        <v>0</v>
      </c>
      <c r="L17">
        <f>'Paste Gas PS-E Data Here'!K38</f>
        <v>0</v>
      </c>
      <c r="M17">
        <f>'Paste Gas PS-E Data Here'!L38</f>
        <v>0</v>
      </c>
      <c r="N17">
        <f>'Paste Gas PS-E Data Here'!M38</f>
        <v>0</v>
      </c>
    </row>
    <row r="18" spans="1:15" ht="12.75">
      <c r="A18" t="str">
        <f>'Paste Gas PS-E Data Here'!A41</f>
        <v>JUN</v>
      </c>
      <c r="B18" t="str">
        <f t="shared" si="0"/>
        <v>MBtu</v>
      </c>
      <c r="C18">
        <f>'Paste Gas PS-E Data Here'!B42</f>
        <v>0</v>
      </c>
      <c r="D18">
        <f>'Paste Gas PS-E Data Here'!C42</f>
        <v>0</v>
      </c>
      <c r="E18">
        <f>'Paste Gas PS-E Data Here'!D42</f>
        <v>0</v>
      </c>
      <c r="F18">
        <f>'Paste Gas PS-E Data Here'!E42</f>
        <v>0</v>
      </c>
      <c r="G18">
        <f>'Paste Gas PS-E Data Here'!F42</f>
        <v>0</v>
      </c>
      <c r="H18">
        <f>'Paste Gas PS-E Data Here'!G42</f>
        <v>0</v>
      </c>
      <c r="I18">
        <f>'Paste Gas PS-E Data Here'!H42</f>
        <v>0</v>
      </c>
      <c r="J18">
        <f>'Paste Gas PS-E Data Here'!I42</f>
        <v>0</v>
      </c>
      <c r="K18">
        <f>'Paste Gas PS-E Data Here'!J42</f>
        <v>0</v>
      </c>
      <c r="L18">
        <f>'Paste Gas PS-E Data Here'!K42</f>
        <v>0</v>
      </c>
      <c r="M18">
        <f>'Paste Gas PS-E Data Here'!L42</f>
        <v>37</v>
      </c>
      <c r="N18">
        <f>'Paste Gas PS-E Data Here'!M42</f>
        <v>0</v>
      </c>
      <c r="O18">
        <f>'Paste Gas PS-E Data Here'!N42</f>
        <v>37</v>
      </c>
    </row>
    <row r="19" spans="2:15" ht="12.75">
      <c r="B19" t="str">
        <f t="shared" si="0"/>
        <v>Non-Coincident Mbtu/hr</v>
      </c>
      <c r="C19">
        <f>'Paste Gas PS-E Data Here'!B43</f>
        <v>0</v>
      </c>
      <c r="D19">
        <f>'Paste Gas PS-E Data Here'!C43</f>
        <v>0</v>
      </c>
      <c r="E19">
        <f>'Paste Gas PS-E Data Here'!D43</f>
        <v>0</v>
      </c>
      <c r="F19">
        <f>'Paste Gas PS-E Data Here'!E43</f>
        <v>0</v>
      </c>
      <c r="G19">
        <f>'Paste Gas PS-E Data Here'!F43</f>
        <v>0</v>
      </c>
      <c r="H19">
        <f>'Paste Gas PS-E Data Here'!G43</f>
        <v>0</v>
      </c>
      <c r="I19">
        <f>'Paste Gas PS-E Data Here'!H43</f>
        <v>0</v>
      </c>
      <c r="J19">
        <f>'Paste Gas PS-E Data Here'!I43</f>
        <v>0</v>
      </c>
      <c r="K19">
        <f>'Paste Gas PS-E Data Here'!J43</f>
        <v>0</v>
      </c>
      <c r="L19">
        <f>'Paste Gas PS-E Data Here'!K43</f>
        <v>0</v>
      </c>
      <c r="M19">
        <f>'Paste Gas PS-E Data Here'!L43</f>
        <v>0.2</v>
      </c>
      <c r="N19">
        <f>'Paste Gas PS-E Data Here'!M43</f>
        <v>0</v>
      </c>
      <c r="O19">
        <f>'Paste Gas PS-E Data Here'!N43</f>
        <v>0.2</v>
      </c>
    </row>
    <row r="20" spans="2:14" ht="12.75">
      <c r="B20" t="str">
        <f t="shared" si="0"/>
        <v>Coincident Mbtu/hr</v>
      </c>
      <c r="C20">
        <f>'Paste Gas PS-E Data Here'!B45</f>
        <v>0</v>
      </c>
      <c r="D20">
        <f>'Paste Gas PS-E Data Here'!C45</f>
        <v>0</v>
      </c>
      <c r="E20">
        <f>'Paste Gas PS-E Data Here'!D45</f>
        <v>0</v>
      </c>
      <c r="F20">
        <f>'Paste Gas PS-E Data Here'!E45</f>
        <v>0</v>
      </c>
      <c r="G20">
        <f>'Paste Gas PS-E Data Here'!F45</f>
        <v>0</v>
      </c>
      <c r="H20">
        <f>'Paste Gas PS-E Data Here'!G45</f>
        <v>0</v>
      </c>
      <c r="I20">
        <f>'Paste Gas PS-E Data Here'!H45</f>
        <v>0</v>
      </c>
      <c r="J20">
        <f>'Paste Gas PS-E Data Here'!I45</f>
        <v>0</v>
      </c>
      <c r="K20">
        <f>'Paste Gas PS-E Data Here'!J45</f>
        <v>0</v>
      </c>
      <c r="L20">
        <f>'Paste Gas PS-E Data Here'!K45</f>
        <v>0</v>
      </c>
      <c r="M20">
        <f>'Paste Gas PS-E Data Here'!L45</f>
        <v>0.2</v>
      </c>
      <c r="N20">
        <f>'Paste Gas PS-E Data Here'!M45</f>
        <v>0</v>
      </c>
    </row>
    <row r="21" spans="1:15" ht="12.75">
      <c r="A21" t="str">
        <f>'Paste Gas PS-E Data Here'!A48</f>
        <v>JUL</v>
      </c>
      <c r="B21" t="str">
        <f t="shared" si="0"/>
        <v>MBtu</v>
      </c>
      <c r="C21">
        <f>'Paste Gas PS-E Data Here'!B49</f>
        <v>0</v>
      </c>
      <c r="D21">
        <f>'Paste Gas PS-E Data Here'!C49</f>
        <v>0</v>
      </c>
      <c r="E21">
        <f>'Paste Gas PS-E Data Here'!D49</f>
        <v>0</v>
      </c>
      <c r="F21">
        <f>'Paste Gas PS-E Data Here'!E49</f>
        <v>0</v>
      </c>
      <c r="G21">
        <f>'Paste Gas PS-E Data Here'!F49</f>
        <v>0</v>
      </c>
      <c r="H21">
        <f>'Paste Gas PS-E Data Here'!G49</f>
        <v>0</v>
      </c>
      <c r="I21">
        <f>'Paste Gas PS-E Data Here'!H49</f>
        <v>0</v>
      </c>
      <c r="J21">
        <f>'Paste Gas PS-E Data Here'!I49</f>
        <v>0</v>
      </c>
      <c r="K21">
        <f>'Paste Gas PS-E Data Here'!J49</f>
        <v>0</v>
      </c>
      <c r="L21">
        <f>'Paste Gas PS-E Data Here'!K49</f>
        <v>0</v>
      </c>
      <c r="M21">
        <f>'Paste Gas PS-E Data Here'!L49</f>
        <v>37</v>
      </c>
      <c r="N21">
        <f>'Paste Gas PS-E Data Here'!M49</f>
        <v>0</v>
      </c>
      <c r="O21">
        <f>'Paste Gas PS-E Data Here'!N49</f>
        <v>37</v>
      </c>
    </row>
    <row r="22" spans="2:15" ht="12.75">
      <c r="B22" t="str">
        <f t="shared" si="0"/>
        <v>Non-Coincident Mbtu/hr</v>
      </c>
      <c r="C22">
        <f>'Paste Gas PS-E Data Here'!B50</f>
        <v>0</v>
      </c>
      <c r="D22">
        <f>'Paste Gas PS-E Data Here'!C50</f>
        <v>0</v>
      </c>
      <c r="E22">
        <f>'Paste Gas PS-E Data Here'!D50</f>
        <v>0</v>
      </c>
      <c r="F22">
        <f>'Paste Gas PS-E Data Here'!E50</f>
        <v>0</v>
      </c>
      <c r="G22">
        <f>'Paste Gas PS-E Data Here'!F50</f>
        <v>0</v>
      </c>
      <c r="H22">
        <f>'Paste Gas PS-E Data Here'!G50</f>
        <v>0</v>
      </c>
      <c r="I22">
        <f>'Paste Gas PS-E Data Here'!H50</f>
        <v>0</v>
      </c>
      <c r="J22">
        <f>'Paste Gas PS-E Data Here'!I50</f>
        <v>0</v>
      </c>
      <c r="K22">
        <f>'Paste Gas PS-E Data Here'!J50</f>
        <v>0</v>
      </c>
      <c r="L22">
        <f>'Paste Gas PS-E Data Here'!K50</f>
        <v>0</v>
      </c>
      <c r="M22">
        <f>'Paste Gas PS-E Data Here'!L50</f>
        <v>0.2</v>
      </c>
      <c r="N22">
        <f>'Paste Gas PS-E Data Here'!M50</f>
        <v>0</v>
      </c>
      <c r="O22">
        <f>'Paste Gas PS-E Data Here'!N50</f>
        <v>0.2</v>
      </c>
    </row>
    <row r="23" spans="2:14" ht="12.75">
      <c r="B23" t="str">
        <f t="shared" si="0"/>
        <v>Coincident Mbtu/hr</v>
      </c>
      <c r="C23">
        <f>'Paste Gas PS-E Data Here'!B52</f>
        <v>0</v>
      </c>
      <c r="D23">
        <f>'Paste Gas PS-E Data Here'!C52</f>
        <v>0</v>
      </c>
      <c r="E23">
        <f>'Paste Gas PS-E Data Here'!D52</f>
        <v>0</v>
      </c>
      <c r="F23">
        <f>'Paste Gas PS-E Data Here'!E52</f>
        <v>0</v>
      </c>
      <c r="G23">
        <f>'Paste Gas PS-E Data Here'!F52</f>
        <v>0</v>
      </c>
      <c r="H23">
        <f>'Paste Gas PS-E Data Here'!G52</f>
        <v>0</v>
      </c>
      <c r="I23">
        <f>'Paste Gas PS-E Data Here'!H52</f>
        <v>0</v>
      </c>
      <c r="J23">
        <f>'Paste Gas PS-E Data Here'!I52</f>
        <v>0</v>
      </c>
      <c r="K23">
        <f>'Paste Gas PS-E Data Here'!J52</f>
        <v>0</v>
      </c>
      <c r="L23">
        <f>'Paste Gas PS-E Data Here'!K52</f>
        <v>0</v>
      </c>
      <c r="M23">
        <f>'Paste Gas PS-E Data Here'!L52</f>
        <v>0.2</v>
      </c>
      <c r="N23">
        <f>'Paste Gas PS-E Data Here'!M52</f>
        <v>0</v>
      </c>
    </row>
    <row r="24" spans="1:15" ht="12.75">
      <c r="A24" t="str">
        <f>'Paste Gas PS-E Data Here'!A55</f>
        <v>AUG</v>
      </c>
      <c r="B24" t="str">
        <f t="shared" si="0"/>
        <v>MBtu</v>
      </c>
      <c r="C24">
        <f>'Paste Gas PS-E Data Here'!B56</f>
        <v>0</v>
      </c>
      <c r="D24">
        <f>'Paste Gas PS-E Data Here'!C56</f>
        <v>0</v>
      </c>
      <c r="E24">
        <f>'Paste Gas PS-E Data Here'!D56</f>
        <v>0</v>
      </c>
      <c r="F24">
        <f>'Paste Gas PS-E Data Here'!E56</f>
        <v>0</v>
      </c>
      <c r="G24">
        <f>'Paste Gas PS-E Data Here'!F56</f>
        <v>0</v>
      </c>
      <c r="H24">
        <f>'Paste Gas PS-E Data Here'!G56</f>
        <v>0</v>
      </c>
      <c r="I24">
        <f>'Paste Gas PS-E Data Here'!H56</f>
        <v>0</v>
      </c>
      <c r="J24">
        <f>'Paste Gas PS-E Data Here'!I56</f>
        <v>0</v>
      </c>
      <c r="K24">
        <f>'Paste Gas PS-E Data Here'!J56</f>
        <v>0</v>
      </c>
      <c r="L24">
        <f>'Paste Gas PS-E Data Here'!K56</f>
        <v>0</v>
      </c>
      <c r="M24">
        <f>'Paste Gas PS-E Data Here'!L56</f>
        <v>36</v>
      </c>
      <c r="N24">
        <f>'Paste Gas PS-E Data Here'!M56</f>
        <v>0</v>
      </c>
      <c r="O24">
        <f>'Paste Gas PS-E Data Here'!N56</f>
        <v>36</v>
      </c>
    </row>
    <row r="25" spans="2:15" ht="12.75">
      <c r="B25" t="str">
        <f t="shared" si="0"/>
        <v>Non-Coincident Mbtu/hr</v>
      </c>
      <c r="C25">
        <f>'Paste Gas PS-E Data Here'!B57</f>
        <v>0</v>
      </c>
      <c r="D25">
        <f>'Paste Gas PS-E Data Here'!C57</f>
        <v>0</v>
      </c>
      <c r="E25">
        <f>'Paste Gas PS-E Data Here'!D57</f>
        <v>0</v>
      </c>
      <c r="F25">
        <f>'Paste Gas PS-E Data Here'!E57</f>
        <v>0</v>
      </c>
      <c r="G25">
        <f>'Paste Gas PS-E Data Here'!F57</f>
        <v>0</v>
      </c>
      <c r="H25">
        <f>'Paste Gas PS-E Data Here'!G57</f>
        <v>0</v>
      </c>
      <c r="I25">
        <f>'Paste Gas PS-E Data Here'!H57</f>
        <v>0</v>
      </c>
      <c r="J25">
        <f>'Paste Gas PS-E Data Here'!I57</f>
        <v>0</v>
      </c>
      <c r="K25">
        <f>'Paste Gas PS-E Data Here'!J57</f>
        <v>0</v>
      </c>
      <c r="L25">
        <f>'Paste Gas PS-E Data Here'!K57</f>
        <v>0</v>
      </c>
      <c r="M25">
        <f>'Paste Gas PS-E Data Here'!L57</f>
        <v>0.2</v>
      </c>
      <c r="N25">
        <f>'Paste Gas PS-E Data Here'!M57</f>
        <v>0</v>
      </c>
      <c r="O25">
        <f>'Paste Gas PS-E Data Here'!N57</f>
        <v>0.2</v>
      </c>
    </row>
    <row r="26" spans="2:14" ht="12.75">
      <c r="B26" t="str">
        <f t="shared" si="0"/>
        <v>Coincident Mbtu/hr</v>
      </c>
      <c r="C26">
        <f>'Paste Gas PS-E Data Here'!B59</f>
        <v>0</v>
      </c>
      <c r="D26">
        <f>'Paste Gas PS-E Data Here'!C59</f>
        <v>0</v>
      </c>
      <c r="E26">
        <f>'Paste Gas PS-E Data Here'!D59</f>
        <v>0</v>
      </c>
      <c r="F26">
        <f>'Paste Gas PS-E Data Here'!E59</f>
        <v>0</v>
      </c>
      <c r="G26">
        <f>'Paste Gas PS-E Data Here'!F59</f>
        <v>0</v>
      </c>
      <c r="H26">
        <f>'Paste Gas PS-E Data Here'!G59</f>
        <v>0</v>
      </c>
      <c r="I26">
        <f>'Paste Gas PS-E Data Here'!H59</f>
        <v>0</v>
      </c>
      <c r="J26">
        <f>'Paste Gas PS-E Data Here'!I59</f>
        <v>0</v>
      </c>
      <c r="K26">
        <f>'Paste Gas PS-E Data Here'!J59</f>
        <v>0</v>
      </c>
      <c r="L26">
        <f>'Paste Gas PS-E Data Here'!K59</f>
        <v>0</v>
      </c>
      <c r="M26">
        <f>'Paste Gas PS-E Data Here'!L59</f>
        <v>0.2</v>
      </c>
      <c r="N26">
        <f>'Paste Gas PS-E Data Here'!M59</f>
        <v>0</v>
      </c>
    </row>
    <row r="27" spans="1:15" ht="12.75">
      <c r="A27" t="str">
        <f>'Paste Gas PS-E Data Here'!A66</f>
        <v>SEP</v>
      </c>
      <c r="B27" t="str">
        <f t="shared" si="0"/>
        <v>MBtu</v>
      </c>
      <c r="C27">
        <f>'Paste Gas PS-E Data Here'!B67</f>
        <v>0</v>
      </c>
      <c r="D27">
        <f>'Paste Gas PS-E Data Here'!C67</f>
        <v>0</v>
      </c>
      <c r="E27">
        <f>'Paste Gas PS-E Data Here'!D67</f>
        <v>0</v>
      </c>
      <c r="F27">
        <f>'Paste Gas PS-E Data Here'!E67</f>
        <v>0</v>
      </c>
      <c r="G27">
        <f>'Paste Gas PS-E Data Here'!F67</f>
        <v>0</v>
      </c>
      <c r="H27">
        <f>'Paste Gas PS-E Data Here'!G67</f>
        <v>0</v>
      </c>
      <c r="I27">
        <f>'Paste Gas PS-E Data Here'!H67</f>
        <v>0</v>
      </c>
      <c r="J27">
        <f>'Paste Gas PS-E Data Here'!I67</f>
        <v>0</v>
      </c>
      <c r="K27">
        <f>'Paste Gas PS-E Data Here'!J67</f>
        <v>0</v>
      </c>
      <c r="L27">
        <f>'Paste Gas PS-E Data Here'!K67</f>
        <v>0</v>
      </c>
      <c r="M27">
        <f>'Paste Gas PS-E Data Here'!L67</f>
        <v>33</v>
      </c>
      <c r="N27">
        <f>'Paste Gas PS-E Data Here'!M67</f>
        <v>0</v>
      </c>
      <c r="O27">
        <f>'Paste Gas PS-E Data Here'!N67</f>
        <v>33</v>
      </c>
    </row>
    <row r="28" spans="2:15" ht="12.75">
      <c r="B28" t="str">
        <f t="shared" si="0"/>
        <v>Non-Coincident Mbtu/hr</v>
      </c>
      <c r="C28">
        <f>'Paste Gas PS-E Data Here'!B68</f>
        <v>0</v>
      </c>
      <c r="D28">
        <f>'Paste Gas PS-E Data Here'!C68</f>
        <v>0</v>
      </c>
      <c r="E28">
        <f>'Paste Gas PS-E Data Here'!D68</f>
        <v>0</v>
      </c>
      <c r="F28">
        <f>'Paste Gas PS-E Data Here'!E68</f>
        <v>0</v>
      </c>
      <c r="G28">
        <f>'Paste Gas PS-E Data Here'!F68</f>
        <v>0</v>
      </c>
      <c r="H28">
        <f>'Paste Gas PS-E Data Here'!G68</f>
        <v>0</v>
      </c>
      <c r="I28">
        <f>'Paste Gas PS-E Data Here'!H68</f>
        <v>0</v>
      </c>
      <c r="J28">
        <f>'Paste Gas PS-E Data Here'!I68</f>
        <v>0</v>
      </c>
      <c r="K28">
        <f>'Paste Gas PS-E Data Here'!J68</f>
        <v>0</v>
      </c>
      <c r="L28">
        <f>'Paste Gas PS-E Data Here'!K68</f>
        <v>0</v>
      </c>
      <c r="M28">
        <f>'Paste Gas PS-E Data Here'!L68</f>
        <v>0.2</v>
      </c>
      <c r="N28">
        <f>'Paste Gas PS-E Data Here'!M68</f>
        <v>0</v>
      </c>
      <c r="O28">
        <f>'Paste Gas PS-E Data Here'!N68</f>
        <v>0.2</v>
      </c>
    </row>
    <row r="29" spans="2:14" ht="12.75">
      <c r="B29" t="str">
        <f t="shared" si="0"/>
        <v>Coincident Mbtu/hr</v>
      </c>
      <c r="C29">
        <f>'Paste Gas PS-E Data Here'!B70</f>
        <v>0</v>
      </c>
      <c r="D29">
        <f>'Paste Gas PS-E Data Here'!C70</f>
        <v>0</v>
      </c>
      <c r="E29">
        <f>'Paste Gas PS-E Data Here'!D70</f>
        <v>0</v>
      </c>
      <c r="F29">
        <f>'Paste Gas PS-E Data Here'!E70</f>
        <v>0</v>
      </c>
      <c r="G29">
        <f>'Paste Gas PS-E Data Here'!F70</f>
        <v>0</v>
      </c>
      <c r="H29">
        <f>'Paste Gas PS-E Data Here'!G70</f>
        <v>0</v>
      </c>
      <c r="I29">
        <f>'Paste Gas PS-E Data Here'!H70</f>
        <v>0</v>
      </c>
      <c r="J29">
        <f>'Paste Gas PS-E Data Here'!I70</f>
        <v>0</v>
      </c>
      <c r="K29">
        <f>'Paste Gas PS-E Data Here'!J70</f>
        <v>0</v>
      </c>
      <c r="L29">
        <f>'Paste Gas PS-E Data Here'!K70</f>
        <v>0</v>
      </c>
      <c r="M29">
        <f>'Paste Gas PS-E Data Here'!L70</f>
        <v>0.2</v>
      </c>
      <c r="N29">
        <f>'Paste Gas PS-E Data Here'!M70</f>
        <v>0</v>
      </c>
    </row>
    <row r="30" spans="1:15" ht="12.75">
      <c r="A30" t="str">
        <f>'Paste Gas PS-E Data Here'!A73</f>
        <v>OCT</v>
      </c>
      <c r="B30" t="str">
        <f t="shared" si="0"/>
        <v>MBtu</v>
      </c>
      <c r="C30">
        <f>'Paste Gas PS-E Data Here'!B74</f>
        <v>0</v>
      </c>
      <c r="D30">
        <f>'Paste Gas PS-E Data Here'!C74</f>
        <v>0</v>
      </c>
      <c r="E30">
        <f>'Paste Gas PS-E Data Here'!D74</f>
        <v>0</v>
      </c>
      <c r="F30">
        <f>'Paste Gas PS-E Data Here'!E74</f>
        <v>11</v>
      </c>
      <c r="G30">
        <f>'Paste Gas PS-E Data Here'!F74</f>
        <v>0</v>
      </c>
      <c r="H30">
        <f>'Paste Gas PS-E Data Here'!G74</f>
        <v>0</v>
      </c>
      <c r="I30">
        <f>'Paste Gas PS-E Data Here'!H74</f>
        <v>0</v>
      </c>
      <c r="J30">
        <f>'Paste Gas PS-E Data Here'!I74</f>
        <v>0</v>
      </c>
      <c r="K30">
        <f>'Paste Gas PS-E Data Here'!J74</f>
        <v>0</v>
      </c>
      <c r="L30">
        <f>'Paste Gas PS-E Data Here'!K74</f>
        <v>0</v>
      </c>
      <c r="M30">
        <f>'Paste Gas PS-E Data Here'!L74</f>
        <v>38</v>
      </c>
      <c r="N30">
        <f>'Paste Gas PS-E Data Here'!M74</f>
        <v>0</v>
      </c>
      <c r="O30">
        <f>'Paste Gas PS-E Data Here'!N74</f>
        <v>49</v>
      </c>
    </row>
    <row r="31" spans="2:15" ht="12.75">
      <c r="B31" t="str">
        <f t="shared" si="0"/>
        <v>Non-Coincident Mbtu/hr</v>
      </c>
      <c r="C31">
        <f>'Paste Gas PS-E Data Here'!B75</f>
        <v>0</v>
      </c>
      <c r="D31">
        <f>'Paste Gas PS-E Data Here'!C75</f>
        <v>0</v>
      </c>
      <c r="E31">
        <f>'Paste Gas PS-E Data Here'!D75</f>
        <v>0</v>
      </c>
      <c r="F31">
        <f>'Paste Gas PS-E Data Here'!E75</f>
        <v>1.4</v>
      </c>
      <c r="G31">
        <f>'Paste Gas PS-E Data Here'!F75</f>
        <v>0</v>
      </c>
      <c r="H31">
        <f>'Paste Gas PS-E Data Here'!G75</f>
        <v>0</v>
      </c>
      <c r="I31">
        <f>'Paste Gas PS-E Data Here'!H75</f>
        <v>0</v>
      </c>
      <c r="J31">
        <f>'Paste Gas PS-E Data Here'!I75</f>
        <v>0</v>
      </c>
      <c r="K31">
        <f>'Paste Gas PS-E Data Here'!J75</f>
        <v>0</v>
      </c>
      <c r="L31">
        <f>'Paste Gas PS-E Data Here'!K75</f>
        <v>0</v>
      </c>
      <c r="M31">
        <f>'Paste Gas PS-E Data Here'!L75</f>
        <v>0.2</v>
      </c>
      <c r="N31">
        <f>'Paste Gas PS-E Data Here'!M75</f>
        <v>0</v>
      </c>
      <c r="O31">
        <f>'Paste Gas PS-E Data Here'!N75</f>
        <v>1.4</v>
      </c>
    </row>
    <row r="32" spans="2:14" ht="12.75">
      <c r="B32" t="str">
        <f t="shared" si="0"/>
        <v>Coincident Mbtu/hr</v>
      </c>
      <c r="C32">
        <f>'Paste Gas PS-E Data Here'!B77</f>
        <v>0</v>
      </c>
      <c r="D32">
        <f>'Paste Gas PS-E Data Here'!C77</f>
        <v>0</v>
      </c>
      <c r="E32">
        <f>'Paste Gas PS-E Data Here'!D77</f>
        <v>0</v>
      </c>
      <c r="F32">
        <f>'Paste Gas PS-E Data Here'!E77</f>
        <v>1.4</v>
      </c>
      <c r="G32">
        <f>'Paste Gas PS-E Data Here'!F77</f>
        <v>0</v>
      </c>
      <c r="H32">
        <f>'Paste Gas PS-E Data Here'!G77</f>
        <v>0</v>
      </c>
      <c r="I32">
        <f>'Paste Gas PS-E Data Here'!H77</f>
        <v>0</v>
      </c>
      <c r="J32">
        <f>'Paste Gas PS-E Data Here'!I77</f>
        <v>0</v>
      </c>
      <c r="K32">
        <f>'Paste Gas PS-E Data Here'!J77</f>
        <v>0</v>
      </c>
      <c r="L32">
        <f>'Paste Gas PS-E Data Here'!K77</f>
        <v>0</v>
      </c>
      <c r="M32">
        <f>'Paste Gas PS-E Data Here'!L77</f>
        <v>0</v>
      </c>
      <c r="N32">
        <f>'Paste Gas PS-E Data Here'!M77</f>
        <v>0</v>
      </c>
    </row>
    <row r="33" spans="1:15" ht="12.75">
      <c r="A33" t="str">
        <f>'Paste Gas PS-E Data Here'!A80</f>
        <v>NOV</v>
      </c>
      <c r="B33" t="str">
        <f t="shared" si="0"/>
        <v>MBtu</v>
      </c>
      <c r="C33">
        <f>'Paste Gas PS-E Data Here'!B81</f>
        <v>0</v>
      </c>
      <c r="D33">
        <f>'Paste Gas PS-E Data Here'!C81</f>
        <v>0</v>
      </c>
      <c r="E33">
        <f>'Paste Gas PS-E Data Here'!D81</f>
        <v>0</v>
      </c>
      <c r="F33">
        <f>'Paste Gas PS-E Data Here'!E81</f>
        <v>43</v>
      </c>
      <c r="G33">
        <f>'Paste Gas PS-E Data Here'!F81</f>
        <v>0</v>
      </c>
      <c r="H33">
        <f>'Paste Gas PS-E Data Here'!G81</f>
        <v>0</v>
      </c>
      <c r="I33">
        <f>'Paste Gas PS-E Data Here'!H81</f>
        <v>0</v>
      </c>
      <c r="J33">
        <f>'Paste Gas PS-E Data Here'!I81</f>
        <v>0</v>
      </c>
      <c r="K33">
        <f>'Paste Gas PS-E Data Here'!J81</f>
        <v>0</v>
      </c>
      <c r="L33">
        <f>'Paste Gas PS-E Data Here'!K81</f>
        <v>0</v>
      </c>
      <c r="M33">
        <f>'Paste Gas PS-E Data Here'!L81</f>
        <v>36</v>
      </c>
      <c r="N33">
        <f>'Paste Gas PS-E Data Here'!M81</f>
        <v>0</v>
      </c>
      <c r="O33">
        <f>'Paste Gas PS-E Data Here'!N81</f>
        <v>79</v>
      </c>
    </row>
    <row r="34" spans="2:15" ht="12.75">
      <c r="B34" t="str">
        <f t="shared" si="0"/>
        <v>Non-Coincident Mbtu/hr</v>
      </c>
      <c r="C34">
        <f>'Paste Gas PS-E Data Here'!B82</f>
        <v>0</v>
      </c>
      <c r="D34">
        <f>'Paste Gas PS-E Data Here'!C82</f>
        <v>0</v>
      </c>
      <c r="E34">
        <f>'Paste Gas PS-E Data Here'!D82</f>
        <v>0</v>
      </c>
      <c r="F34">
        <f>'Paste Gas PS-E Data Here'!E82</f>
        <v>3.8</v>
      </c>
      <c r="G34">
        <f>'Paste Gas PS-E Data Here'!F82</f>
        <v>0</v>
      </c>
      <c r="H34">
        <f>'Paste Gas PS-E Data Here'!G82</f>
        <v>0</v>
      </c>
      <c r="I34">
        <f>'Paste Gas PS-E Data Here'!H82</f>
        <v>0</v>
      </c>
      <c r="J34">
        <f>'Paste Gas PS-E Data Here'!I82</f>
        <v>0</v>
      </c>
      <c r="K34">
        <f>'Paste Gas PS-E Data Here'!J82</f>
        <v>0</v>
      </c>
      <c r="L34">
        <f>'Paste Gas PS-E Data Here'!K82</f>
        <v>0</v>
      </c>
      <c r="M34">
        <f>'Paste Gas PS-E Data Here'!L82</f>
        <v>0.2</v>
      </c>
      <c r="N34">
        <f>'Paste Gas PS-E Data Here'!M82</f>
        <v>0</v>
      </c>
      <c r="O34">
        <f>'Paste Gas PS-E Data Here'!N82</f>
        <v>3.9</v>
      </c>
    </row>
    <row r="35" spans="2:14" ht="12.75">
      <c r="B35" t="str">
        <f t="shared" si="0"/>
        <v>Coincident Mbtu/hr</v>
      </c>
      <c r="C35">
        <f>'Paste Gas PS-E Data Here'!B84</f>
        <v>0</v>
      </c>
      <c r="D35">
        <f>'Paste Gas PS-E Data Here'!C84</f>
        <v>0</v>
      </c>
      <c r="E35">
        <f>'Paste Gas PS-E Data Here'!D84</f>
        <v>0</v>
      </c>
      <c r="F35">
        <f>'Paste Gas PS-E Data Here'!E84</f>
        <v>3.8</v>
      </c>
      <c r="G35">
        <f>'Paste Gas PS-E Data Here'!F84</f>
        <v>0</v>
      </c>
      <c r="H35">
        <f>'Paste Gas PS-E Data Here'!G84</f>
        <v>0</v>
      </c>
      <c r="I35">
        <f>'Paste Gas PS-E Data Here'!H84</f>
        <v>0</v>
      </c>
      <c r="J35">
        <f>'Paste Gas PS-E Data Here'!I84</f>
        <v>0</v>
      </c>
      <c r="K35">
        <f>'Paste Gas PS-E Data Here'!J84</f>
        <v>0</v>
      </c>
      <c r="L35">
        <f>'Paste Gas PS-E Data Here'!K84</f>
        <v>0</v>
      </c>
      <c r="M35">
        <f>'Paste Gas PS-E Data Here'!L84</f>
        <v>0</v>
      </c>
      <c r="N35">
        <f>'Paste Gas PS-E Data Here'!M84</f>
        <v>0</v>
      </c>
    </row>
    <row r="36" spans="1:15" ht="12.75">
      <c r="A36" t="str">
        <f>'Paste Gas PS-E Data Here'!A87</f>
        <v>DEC</v>
      </c>
      <c r="B36" t="str">
        <f t="shared" si="0"/>
        <v>MBtu</v>
      </c>
      <c r="C36">
        <f>'Paste Gas PS-E Data Here'!B88</f>
        <v>0</v>
      </c>
      <c r="D36">
        <f>'Paste Gas PS-E Data Here'!C88</f>
        <v>0</v>
      </c>
      <c r="E36">
        <f>'Paste Gas PS-E Data Here'!D88</f>
        <v>0</v>
      </c>
      <c r="F36">
        <f>'Paste Gas PS-E Data Here'!E88</f>
        <v>116</v>
      </c>
      <c r="G36">
        <f>'Paste Gas PS-E Data Here'!F88</f>
        <v>0</v>
      </c>
      <c r="H36">
        <f>'Paste Gas PS-E Data Here'!G88</f>
        <v>0</v>
      </c>
      <c r="I36">
        <f>'Paste Gas PS-E Data Here'!H88</f>
        <v>0</v>
      </c>
      <c r="J36">
        <f>'Paste Gas PS-E Data Here'!I88</f>
        <v>0</v>
      </c>
      <c r="K36">
        <f>'Paste Gas PS-E Data Here'!J88</f>
        <v>0</v>
      </c>
      <c r="L36">
        <f>'Paste Gas PS-E Data Here'!K88</f>
        <v>0</v>
      </c>
      <c r="M36">
        <f>'Paste Gas PS-E Data Here'!L88</f>
        <v>42</v>
      </c>
      <c r="N36">
        <f>'Paste Gas PS-E Data Here'!M88</f>
        <v>0</v>
      </c>
      <c r="O36">
        <f>'Paste Gas PS-E Data Here'!N88</f>
        <v>158</v>
      </c>
    </row>
    <row r="37" spans="2:15" ht="12.75">
      <c r="B37" t="str">
        <f t="shared" si="0"/>
        <v>Non-Coincident Mbtu/hr</v>
      </c>
      <c r="C37">
        <f>'Paste Gas PS-E Data Here'!B89</f>
        <v>0</v>
      </c>
      <c r="D37">
        <f>'Paste Gas PS-E Data Here'!C89</f>
        <v>0</v>
      </c>
      <c r="E37">
        <f>'Paste Gas PS-E Data Here'!D89</f>
        <v>0</v>
      </c>
      <c r="F37">
        <f>'Paste Gas PS-E Data Here'!E89</f>
        <v>5.6</v>
      </c>
      <c r="G37">
        <f>'Paste Gas PS-E Data Here'!F89</f>
        <v>0</v>
      </c>
      <c r="H37">
        <f>'Paste Gas PS-E Data Here'!G89</f>
        <v>0</v>
      </c>
      <c r="I37">
        <f>'Paste Gas PS-E Data Here'!H89</f>
        <v>0</v>
      </c>
      <c r="J37">
        <f>'Paste Gas PS-E Data Here'!I89</f>
        <v>0</v>
      </c>
      <c r="K37">
        <f>'Paste Gas PS-E Data Here'!J89</f>
        <v>0</v>
      </c>
      <c r="L37">
        <f>'Paste Gas PS-E Data Here'!K89</f>
        <v>0</v>
      </c>
      <c r="M37">
        <f>'Paste Gas PS-E Data Here'!L89</f>
        <v>0.2</v>
      </c>
      <c r="N37">
        <f>'Paste Gas PS-E Data Here'!M89</f>
        <v>0</v>
      </c>
      <c r="O37">
        <f>'Paste Gas PS-E Data Here'!N89</f>
        <v>5.6</v>
      </c>
    </row>
    <row r="38" spans="2:14" ht="12.75">
      <c r="B38" t="str">
        <f t="shared" si="0"/>
        <v>Coincident Mbtu/hr</v>
      </c>
      <c r="C38">
        <f>'Paste Gas PS-E Data Here'!B91</f>
        <v>0</v>
      </c>
      <c r="D38">
        <f>'Paste Gas PS-E Data Here'!C91</f>
        <v>0</v>
      </c>
      <c r="E38">
        <f>'Paste Gas PS-E Data Here'!D91</f>
        <v>0</v>
      </c>
      <c r="F38">
        <f>'Paste Gas PS-E Data Here'!E91</f>
        <v>5.6</v>
      </c>
      <c r="G38">
        <f>'Paste Gas PS-E Data Here'!F91</f>
        <v>0</v>
      </c>
      <c r="H38">
        <f>'Paste Gas PS-E Data Here'!G91</f>
        <v>0</v>
      </c>
      <c r="I38">
        <f>'Paste Gas PS-E Data Here'!H91</f>
        <v>0</v>
      </c>
      <c r="J38">
        <f>'Paste Gas PS-E Data Here'!I91</f>
        <v>0</v>
      </c>
      <c r="K38">
        <f>'Paste Gas PS-E Data Here'!J91</f>
        <v>0</v>
      </c>
      <c r="L38">
        <f>'Paste Gas PS-E Data Here'!K91</f>
        <v>0</v>
      </c>
      <c r="M38">
        <f>'Paste Gas PS-E Data Here'!L91</f>
        <v>0</v>
      </c>
      <c r="N38">
        <f>'Paste Gas PS-E Data Here'!M91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2" max="2" width="18.421875" style="0" bestFit="1" customWidth="1"/>
  </cols>
  <sheetData>
    <row r="1" spans="4:14" ht="12.75">
      <c r="D1" t="str">
        <f>'Reformated Elec PS-E Data 1'!D1</f>
        <v>TASK</v>
      </c>
      <c r="E1" t="str">
        <f>'Reformated Elec PS-E Data 1'!E1</f>
        <v>MISC</v>
      </c>
      <c r="F1" t="str">
        <f>'Reformated Elec PS-E Data 1'!F1</f>
        <v>SPACE</v>
      </c>
      <c r="G1" t="str">
        <f>'Reformated Elec PS-E Data 1'!G1</f>
        <v>SPACE</v>
      </c>
      <c r="H1" t="str">
        <f>'Reformated Elec PS-E Data 1'!H1</f>
        <v>HEAT</v>
      </c>
      <c r="I1" t="str">
        <f>'Reformated Elec PS-E Data 1'!I1</f>
        <v>PUMPS</v>
      </c>
      <c r="J1" t="str">
        <f>'Reformated Elec PS-E Data 1'!J1</f>
        <v>VENT</v>
      </c>
      <c r="K1" t="str">
        <f>'Reformated Elec PS-E Data 1'!K1</f>
        <v>REFRIG</v>
      </c>
      <c r="L1" t="str">
        <f>'Reformated Elec PS-E Data 1'!L1</f>
        <v>HT PUMP</v>
      </c>
      <c r="M1" t="str">
        <f>'Reformated Elec PS-E Data 1'!M1</f>
        <v>DOMEST</v>
      </c>
      <c r="N1" t="str">
        <f>'Reformated Elec PS-E Data 1'!N1</f>
        <v>EXT</v>
      </c>
    </row>
    <row r="2" spans="3:15" ht="12.75">
      <c r="C2" t="str">
        <f>'Reformated Elec PS-E Data 1'!C2</f>
        <v>LIGHTS</v>
      </c>
      <c r="D2" t="str">
        <f>'Reformated Elec PS-E Data 1'!D2</f>
        <v>LIGHTS</v>
      </c>
      <c r="E2" t="str">
        <f>'Reformated Elec PS-E Data 1'!E2</f>
        <v>EQUIP</v>
      </c>
      <c r="F2" t="str">
        <f>'Reformated Elec PS-E Data 1'!F2</f>
        <v>HEATING</v>
      </c>
      <c r="G2" t="str">
        <f>'Reformated Elec PS-E Data 1'!G2</f>
        <v>COOLING</v>
      </c>
      <c r="H2" t="str">
        <f>'Reformated Elec PS-E Data 1'!H2</f>
        <v>REJECT</v>
      </c>
      <c r="I2" t="str">
        <f>'Reformated Elec PS-E Data 1'!I2</f>
        <v>&amp; AUX</v>
      </c>
      <c r="J2" t="str">
        <f>'Reformated Elec PS-E Data 1'!J2</f>
        <v>FANS</v>
      </c>
      <c r="K2" t="str">
        <f>'Reformated Elec PS-E Data 1'!K2</f>
        <v>DISPLAY</v>
      </c>
      <c r="L2" t="str">
        <f>'Reformated Elec PS-E Data 1'!L2</f>
        <v>SUPPLEM</v>
      </c>
      <c r="M2" t="str">
        <f>'Reformated Elec PS-E Data 1'!M2</f>
        <v>HOT WTR</v>
      </c>
      <c r="N2" t="str">
        <f>'Reformated Elec PS-E Data 1'!N2</f>
        <v>USAGE</v>
      </c>
      <c r="O2" t="str">
        <f>'Reformated Elec PS-E Data 1'!O2</f>
        <v>TOTAL</v>
      </c>
    </row>
    <row r="4" spans="1:15" ht="12.75">
      <c r="A4" t="str">
        <f>'Reformated Elec PS-E Data 1'!A3</f>
        <v>JAN</v>
      </c>
      <c r="B4" t="str">
        <f>'Reformated Elec PS-E Data 1'!B3</f>
        <v>kWh</v>
      </c>
      <c r="C4">
        <f>'Reformated Elec PS-E Data 1'!C3</f>
        <v>70991</v>
      </c>
      <c r="D4">
        <f>'Reformated Elec PS-E Data 1'!D3</f>
        <v>6123</v>
      </c>
      <c r="E4">
        <f>'Reformated Elec PS-E Data 1'!E3</f>
        <v>67679</v>
      </c>
      <c r="F4">
        <f>'Reformated Elec PS-E Data 1'!F3</f>
        <v>0</v>
      </c>
      <c r="G4">
        <f>'Reformated Elec PS-E Data 1'!G3</f>
        <v>7716</v>
      </c>
      <c r="H4">
        <f>'Reformated Elec PS-E Data 1'!H3</f>
        <v>0</v>
      </c>
      <c r="I4">
        <f>'Reformated Elec PS-E Data 1'!I3</f>
        <v>11416</v>
      </c>
      <c r="J4">
        <f>'Reformated Elec PS-E Data 1'!J3</f>
        <v>5740</v>
      </c>
      <c r="K4">
        <f>'Reformated Elec PS-E Data 1'!K3</f>
        <v>0</v>
      </c>
      <c r="L4">
        <f>'Reformated Elec PS-E Data 1'!L3</f>
        <v>0</v>
      </c>
      <c r="M4">
        <f>'Reformated Elec PS-E Data 1'!M3</f>
        <v>0</v>
      </c>
      <c r="N4">
        <f>'Reformated Elec PS-E Data 1'!N3</f>
        <v>0</v>
      </c>
      <c r="O4">
        <f>'Reformated Elec PS-E Data 1'!O3</f>
        <v>169665</v>
      </c>
    </row>
    <row r="5" spans="1:15" ht="12.75">
      <c r="A5" t="str">
        <f>'Reformated Elec PS-E Data 1'!A6</f>
        <v>FEB</v>
      </c>
      <c r="B5" t="str">
        <f>'Reformated Elec PS-E Data 1'!B6</f>
        <v>kWh</v>
      </c>
      <c r="C5">
        <f>'Reformated Elec PS-E Data 1'!C6</f>
        <v>64223</v>
      </c>
      <c r="D5">
        <f>'Reformated Elec PS-E Data 1'!D6</f>
        <v>5540</v>
      </c>
      <c r="E5">
        <f>'Reformated Elec PS-E Data 1'!E6</f>
        <v>61199</v>
      </c>
      <c r="F5">
        <f>'Reformated Elec PS-E Data 1'!F6</f>
        <v>0</v>
      </c>
      <c r="G5">
        <f>'Reformated Elec PS-E Data 1'!G6</f>
        <v>10897</v>
      </c>
      <c r="H5">
        <f>'Reformated Elec PS-E Data 1'!H6</f>
        <v>4</v>
      </c>
      <c r="I5">
        <f>'Reformated Elec PS-E Data 1'!I6</f>
        <v>10646</v>
      </c>
      <c r="J5">
        <f>'Reformated Elec PS-E Data 1'!J6</f>
        <v>6206</v>
      </c>
      <c r="K5">
        <f>'Reformated Elec PS-E Data 1'!K6</f>
        <v>0</v>
      </c>
      <c r="L5">
        <f>'Reformated Elec PS-E Data 1'!L6</f>
        <v>0</v>
      </c>
      <c r="M5">
        <f>'Reformated Elec PS-E Data 1'!M6</f>
        <v>0</v>
      </c>
      <c r="N5">
        <f>'Reformated Elec PS-E Data 1'!N6</f>
        <v>0</v>
      </c>
      <c r="O5">
        <f>'Reformated Elec PS-E Data 1'!O6</f>
        <v>158715</v>
      </c>
    </row>
    <row r="6" spans="1:15" ht="12.75">
      <c r="A6" t="str">
        <f>'Reformated Elec PS-E Data 1'!A9</f>
        <v>MAR</v>
      </c>
      <c r="B6" t="str">
        <f>'Reformated Elec PS-E Data 1'!B9</f>
        <v>kWh</v>
      </c>
      <c r="C6">
        <f>'Reformated Elec PS-E Data 1'!C9</f>
        <v>70991</v>
      </c>
      <c r="D6">
        <f>'Reformated Elec PS-E Data 1'!D9</f>
        <v>6123</v>
      </c>
      <c r="E6">
        <f>'Reformated Elec PS-E Data 1'!E9</f>
        <v>67679</v>
      </c>
      <c r="F6">
        <f>'Reformated Elec PS-E Data 1'!F9</f>
        <v>0</v>
      </c>
      <c r="G6">
        <f>'Reformated Elec PS-E Data 1'!G9</f>
        <v>15119</v>
      </c>
      <c r="H6">
        <f>'Reformated Elec PS-E Data 1'!H9</f>
        <v>14</v>
      </c>
      <c r="I6">
        <f>'Reformated Elec PS-E Data 1'!I9</f>
        <v>11953</v>
      </c>
      <c r="J6">
        <f>'Reformated Elec PS-E Data 1'!J9</f>
        <v>8076</v>
      </c>
      <c r="K6">
        <f>'Reformated Elec PS-E Data 1'!K9</f>
        <v>0</v>
      </c>
      <c r="L6">
        <f>'Reformated Elec PS-E Data 1'!L9</f>
        <v>0</v>
      </c>
      <c r="M6">
        <f>'Reformated Elec PS-E Data 1'!M9</f>
        <v>0</v>
      </c>
      <c r="N6">
        <f>'Reformated Elec PS-E Data 1'!N9</f>
        <v>0</v>
      </c>
      <c r="O6">
        <f>'Reformated Elec PS-E Data 1'!O9</f>
        <v>179955</v>
      </c>
    </row>
    <row r="7" spans="1:15" ht="12.75">
      <c r="A7" t="str">
        <f>'Reformated Elec PS-E Data 1'!A12</f>
        <v>APR</v>
      </c>
      <c r="B7" t="str">
        <f>'Reformated Elec PS-E Data 1'!B12</f>
        <v>kWh</v>
      </c>
      <c r="C7">
        <f>'Reformated Elec PS-E Data 1'!C12</f>
        <v>74015</v>
      </c>
      <c r="D7">
        <f>'Reformated Elec PS-E Data 1'!D12</f>
        <v>6415</v>
      </c>
      <c r="E7">
        <f>'Reformated Elec PS-E Data 1'!E12</f>
        <v>69119</v>
      </c>
      <c r="F7">
        <f>'Reformated Elec PS-E Data 1'!F12</f>
        <v>0</v>
      </c>
      <c r="G7">
        <f>'Reformated Elec PS-E Data 1'!G12</f>
        <v>28671</v>
      </c>
      <c r="H7">
        <f>'Reformated Elec PS-E Data 1'!H12</f>
        <v>428</v>
      </c>
      <c r="I7">
        <f>'Reformated Elec PS-E Data 1'!I12</f>
        <v>13019</v>
      </c>
      <c r="J7">
        <f>'Reformated Elec PS-E Data 1'!J12</f>
        <v>11454</v>
      </c>
      <c r="K7">
        <f>'Reformated Elec PS-E Data 1'!K12</f>
        <v>0</v>
      </c>
      <c r="L7">
        <f>'Reformated Elec PS-E Data 1'!L12</f>
        <v>0</v>
      </c>
      <c r="M7">
        <f>'Reformated Elec PS-E Data 1'!M12</f>
        <v>0</v>
      </c>
      <c r="N7">
        <f>'Reformated Elec PS-E Data 1'!N12</f>
        <v>0</v>
      </c>
      <c r="O7">
        <f>'Reformated Elec PS-E Data 1'!O12</f>
        <v>203121</v>
      </c>
    </row>
    <row r="8" spans="1:15" ht="12.75">
      <c r="A8" t="str">
        <f>'Reformated Elec PS-E Data 1'!A15</f>
        <v>MAY</v>
      </c>
      <c r="B8" t="str">
        <f>'Reformated Elec PS-E Data 1'!B15</f>
        <v>kWh</v>
      </c>
      <c r="C8">
        <f>'Reformated Elec PS-E Data 1'!C15</f>
        <v>74159</v>
      </c>
      <c r="D8">
        <f>'Reformated Elec PS-E Data 1'!D15</f>
        <v>6415</v>
      </c>
      <c r="E8">
        <f>'Reformated Elec PS-E Data 1'!E15</f>
        <v>69839</v>
      </c>
      <c r="F8">
        <f>'Reformated Elec PS-E Data 1'!F15</f>
        <v>0</v>
      </c>
      <c r="G8">
        <f>'Reformated Elec PS-E Data 1'!G15</f>
        <v>36463</v>
      </c>
      <c r="H8">
        <f>'Reformated Elec PS-E Data 1'!H15</f>
        <v>641</v>
      </c>
      <c r="I8">
        <f>'Reformated Elec PS-E Data 1'!I15</f>
        <v>13280</v>
      </c>
      <c r="J8">
        <f>'Reformated Elec PS-E Data 1'!J15</f>
        <v>13887</v>
      </c>
      <c r="K8">
        <f>'Reformated Elec PS-E Data 1'!K15</f>
        <v>0</v>
      </c>
      <c r="L8">
        <f>'Reformated Elec PS-E Data 1'!L15</f>
        <v>0</v>
      </c>
      <c r="M8">
        <f>'Reformated Elec PS-E Data 1'!M15</f>
        <v>0</v>
      </c>
      <c r="N8">
        <f>'Reformated Elec PS-E Data 1'!N15</f>
        <v>0</v>
      </c>
      <c r="O8">
        <f>'Reformated Elec PS-E Data 1'!O15</f>
        <v>214684</v>
      </c>
    </row>
    <row r="9" spans="1:15" ht="12.75">
      <c r="A9" t="str">
        <f>'Reformated Elec PS-E Data 1'!A18</f>
        <v>JUN</v>
      </c>
      <c r="B9" t="str">
        <f>'Reformated Elec PS-E Data 1'!B18</f>
        <v>kWh</v>
      </c>
      <c r="C9">
        <f>'Reformated Elec PS-E Data 1'!C18</f>
        <v>67679</v>
      </c>
      <c r="D9">
        <f>'Reformated Elec PS-E Data 1'!D18</f>
        <v>5832</v>
      </c>
      <c r="E9">
        <f>'Reformated Elec PS-E Data 1'!E18</f>
        <v>64799</v>
      </c>
      <c r="F9">
        <f>'Reformated Elec PS-E Data 1'!F18</f>
        <v>0</v>
      </c>
      <c r="G9">
        <f>'Reformated Elec PS-E Data 1'!G18</f>
        <v>43988</v>
      </c>
      <c r="H9">
        <f>'Reformated Elec PS-E Data 1'!H18</f>
        <v>1259</v>
      </c>
      <c r="I9">
        <f>'Reformated Elec PS-E Data 1'!I18</f>
        <v>12554</v>
      </c>
      <c r="J9">
        <f>'Reformated Elec PS-E Data 1'!J18</f>
        <v>16042</v>
      </c>
      <c r="K9">
        <f>'Reformated Elec PS-E Data 1'!K18</f>
        <v>0</v>
      </c>
      <c r="L9">
        <f>'Reformated Elec PS-E Data 1'!L18</f>
        <v>0</v>
      </c>
      <c r="M9">
        <f>'Reformated Elec PS-E Data 1'!M18</f>
        <v>0</v>
      </c>
      <c r="N9">
        <f>'Reformated Elec PS-E Data 1'!N18</f>
        <v>0</v>
      </c>
      <c r="O9">
        <f>'Reformated Elec PS-E Data 1'!O18</f>
        <v>212152</v>
      </c>
    </row>
    <row r="10" spans="1:15" ht="12.75">
      <c r="A10" t="str">
        <f>'Reformated Elec PS-E Data 1'!A21</f>
        <v>JUL</v>
      </c>
      <c r="B10" t="str">
        <f>'Reformated Elec PS-E Data 1'!B21</f>
        <v>kWh</v>
      </c>
      <c r="C10">
        <f>'Reformated Elec PS-E Data 1'!C21</f>
        <v>74159</v>
      </c>
      <c r="D10">
        <f>'Reformated Elec PS-E Data 1'!D21</f>
        <v>6415</v>
      </c>
      <c r="E10">
        <f>'Reformated Elec PS-E Data 1'!E21</f>
        <v>69839</v>
      </c>
      <c r="F10">
        <f>'Reformated Elec PS-E Data 1'!F21</f>
        <v>0</v>
      </c>
      <c r="G10">
        <f>'Reformated Elec PS-E Data 1'!G21</f>
        <v>57332</v>
      </c>
      <c r="H10">
        <f>'Reformated Elec PS-E Data 1'!H21</f>
        <v>2090</v>
      </c>
      <c r="I10">
        <f>'Reformated Elec PS-E Data 1'!I21</f>
        <v>14204</v>
      </c>
      <c r="J10">
        <f>'Reformated Elec PS-E Data 1'!J21</f>
        <v>20435</v>
      </c>
      <c r="K10">
        <f>'Reformated Elec PS-E Data 1'!K21</f>
        <v>0</v>
      </c>
      <c r="L10">
        <f>'Reformated Elec PS-E Data 1'!L21</f>
        <v>0</v>
      </c>
      <c r="M10">
        <f>'Reformated Elec PS-E Data 1'!M21</f>
        <v>0</v>
      </c>
      <c r="N10">
        <f>'Reformated Elec PS-E Data 1'!N21</f>
        <v>0</v>
      </c>
      <c r="O10">
        <f>'Reformated Elec PS-E Data 1'!O21</f>
        <v>244474</v>
      </c>
    </row>
    <row r="11" spans="1:15" ht="12.75">
      <c r="A11" t="str">
        <f>'Reformated Elec PS-E Data 1'!A24</f>
        <v>AUG</v>
      </c>
      <c r="B11" t="str">
        <f>'Reformated Elec PS-E Data 1'!B24</f>
        <v>kWh</v>
      </c>
      <c r="C11">
        <f>'Reformated Elec PS-E Data 1'!C24</f>
        <v>74159</v>
      </c>
      <c r="D11">
        <f>'Reformated Elec PS-E Data 1'!D24</f>
        <v>6415</v>
      </c>
      <c r="E11">
        <f>'Reformated Elec PS-E Data 1'!E24</f>
        <v>69839</v>
      </c>
      <c r="F11">
        <f>'Reformated Elec PS-E Data 1'!F24</f>
        <v>0</v>
      </c>
      <c r="G11">
        <f>'Reformated Elec PS-E Data 1'!G24</f>
        <v>56281</v>
      </c>
      <c r="H11">
        <f>'Reformated Elec PS-E Data 1'!H24</f>
        <v>2421</v>
      </c>
      <c r="I11">
        <f>'Reformated Elec PS-E Data 1'!I24</f>
        <v>14119</v>
      </c>
      <c r="J11">
        <f>'Reformated Elec PS-E Data 1'!J24</f>
        <v>19159</v>
      </c>
      <c r="K11">
        <f>'Reformated Elec PS-E Data 1'!K24</f>
        <v>0</v>
      </c>
      <c r="L11">
        <f>'Reformated Elec PS-E Data 1'!L24</f>
        <v>0</v>
      </c>
      <c r="M11">
        <f>'Reformated Elec PS-E Data 1'!M24</f>
        <v>0</v>
      </c>
      <c r="N11">
        <f>'Reformated Elec PS-E Data 1'!N24</f>
        <v>0</v>
      </c>
      <c r="O11">
        <f>'Reformated Elec PS-E Data 1'!O24</f>
        <v>242392</v>
      </c>
    </row>
    <row r="12" spans="1:15" ht="12.75">
      <c r="A12" t="str">
        <f>'Reformated Elec PS-E Data 1'!A27</f>
        <v>SEP</v>
      </c>
      <c r="B12" t="str">
        <f>'Reformated Elec PS-E Data 1'!B27</f>
        <v>kWh</v>
      </c>
      <c r="C12">
        <f>'Reformated Elec PS-E Data 1'!C27</f>
        <v>67679</v>
      </c>
      <c r="D12">
        <f>'Reformated Elec PS-E Data 1'!D27</f>
        <v>5832</v>
      </c>
      <c r="E12">
        <f>'Reformated Elec PS-E Data 1'!E27</f>
        <v>64799</v>
      </c>
      <c r="F12">
        <f>'Reformated Elec PS-E Data 1'!F27</f>
        <v>0</v>
      </c>
      <c r="G12">
        <f>'Reformated Elec PS-E Data 1'!G27</f>
        <v>40286</v>
      </c>
      <c r="H12">
        <f>'Reformated Elec PS-E Data 1'!H27</f>
        <v>1094</v>
      </c>
      <c r="I12">
        <f>'Reformated Elec PS-E Data 1'!I27</f>
        <v>12397</v>
      </c>
      <c r="J12">
        <f>'Reformated Elec PS-E Data 1'!J27</f>
        <v>14990</v>
      </c>
      <c r="K12">
        <f>'Reformated Elec PS-E Data 1'!K27</f>
        <v>0</v>
      </c>
      <c r="L12">
        <f>'Reformated Elec PS-E Data 1'!L27</f>
        <v>0</v>
      </c>
      <c r="M12">
        <f>'Reformated Elec PS-E Data 1'!M27</f>
        <v>0</v>
      </c>
      <c r="N12">
        <f>'Reformated Elec PS-E Data 1'!N27</f>
        <v>0</v>
      </c>
      <c r="O12">
        <f>'Reformated Elec PS-E Data 1'!O27</f>
        <v>207077</v>
      </c>
    </row>
    <row r="13" spans="1:15" ht="12.75">
      <c r="A13" t="str">
        <f>'Reformated Elec PS-E Data 1'!A30</f>
        <v>OCT</v>
      </c>
      <c r="B13" t="str">
        <f>'Reformated Elec PS-E Data 1'!B30</f>
        <v>kWh</v>
      </c>
      <c r="C13">
        <f>'Reformated Elec PS-E Data 1'!C30</f>
        <v>74159</v>
      </c>
      <c r="D13">
        <f>'Reformated Elec PS-E Data 1'!D30</f>
        <v>6415</v>
      </c>
      <c r="E13">
        <f>'Reformated Elec PS-E Data 1'!E30</f>
        <v>69839</v>
      </c>
      <c r="F13">
        <f>'Reformated Elec PS-E Data 1'!F30</f>
        <v>0</v>
      </c>
      <c r="G13">
        <f>'Reformated Elec PS-E Data 1'!G30</f>
        <v>32288</v>
      </c>
      <c r="H13">
        <f>'Reformated Elec PS-E Data 1'!H30</f>
        <v>584</v>
      </c>
      <c r="I13">
        <f>'Reformated Elec PS-E Data 1'!I30</f>
        <v>13146</v>
      </c>
      <c r="J13">
        <f>'Reformated Elec PS-E Data 1'!J30</f>
        <v>12250</v>
      </c>
      <c r="K13">
        <f>'Reformated Elec PS-E Data 1'!K30</f>
        <v>0</v>
      </c>
      <c r="L13">
        <f>'Reformated Elec PS-E Data 1'!L30</f>
        <v>0</v>
      </c>
      <c r="M13">
        <f>'Reformated Elec PS-E Data 1'!M30</f>
        <v>0</v>
      </c>
      <c r="N13">
        <f>'Reformated Elec PS-E Data 1'!N30</f>
        <v>0</v>
      </c>
      <c r="O13">
        <f>'Reformated Elec PS-E Data 1'!O30</f>
        <v>208681</v>
      </c>
    </row>
    <row r="14" spans="1:15" ht="12.75">
      <c r="A14" t="str">
        <f>'Reformated Elec PS-E Data 1'!A33</f>
        <v>NOV</v>
      </c>
      <c r="B14" t="str">
        <f>'Reformated Elec PS-E Data 1'!B33</f>
        <v>kWh</v>
      </c>
      <c r="C14">
        <f>'Reformated Elec PS-E Data 1'!C33</f>
        <v>64511</v>
      </c>
      <c r="D14">
        <f>'Reformated Elec PS-E Data 1'!D33</f>
        <v>5540</v>
      </c>
      <c r="E14">
        <f>'Reformated Elec PS-E Data 1'!E33</f>
        <v>62639</v>
      </c>
      <c r="F14">
        <f>'Reformated Elec PS-E Data 1'!F33</f>
        <v>0</v>
      </c>
      <c r="G14">
        <f>'Reformated Elec PS-E Data 1'!G33</f>
        <v>13952</v>
      </c>
      <c r="H14">
        <f>'Reformated Elec PS-E Data 1'!H33</f>
        <v>70</v>
      </c>
      <c r="I14">
        <f>'Reformated Elec PS-E Data 1'!I33</f>
        <v>10781</v>
      </c>
      <c r="J14">
        <f>'Reformated Elec PS-E Data 1'!J33</f>
        <v>6681</v>
      </c>
      <c r="K14">
        <f>'Reformated Elec PS-E Data 1'!K33</f>
        <v>0</v>
      </c>
      <c r="L14">
        <f>'Reformated Elec PS-E Data 1'!L33</f>
        <v>0</v>
      </c>
      <c r="M14">
        <f>'Reformated Elec PS-E Data 1'!M33</f>
        <v>0</v>
      </c>
      <c r="N14">
        <f>'Reformated Elec PS-E Data 1'!N33</f>
        <v>0</v>
      </c>
      <c r="O14">
        <f>'Reformated Elec PS-E Data 1'!O33</f>
        <v>164175</v>
      </c>
    </row>
    <row r="15" spans="1:15" ht="12.75">
      <c r="A15" t="str">
        <f>'Reformated Elec PS-E Data 1'!A36</f>
        <v>DEC</v>
      </c>
      <c r="B15" t="str">
        <f>'Reformated Elec PS-E Data 1'!B36</f>
        <v>kWh</v>
      </c>
      <c r="C15">
        <f>'Reformated Elec PS-E Data 1'!C36</f>
        <v>70991</v>
      </c>
      <c r="D15">
        <f>'Reformated Elec PS-E Data 1'!D36</f>
        <v>6123</v>
      </c>
      <c r="E15">
        <f>'Reformated Elec PS-E Data 1'!E36</f>
        <v>67679</v>
      </c>
      <c r="F15">
        <f>'Reformated Elec PS-E Data 1'!F36</f>
        <v>0</v>
      </c>
      <c r="G15">
        <f>'Reformated Elec PS-E Data 1'!G36</f>
        <v>7603</v>
      </c>
      <c r="H15">
        <f>'Reformated Elec PS-E Data 1'!H36</f>
        <v>0</v>
      </c>
      <c r="I15">
        <f>'Reformated Elec PS-E Data 1'!I36</f>
        <v>11406</v>
      </c>
      <c r="J15">
        <f>'Reformated Elec PS-E Data 1'!J36</f>
        <v>5584</v>
      </c>
      <c r="K15">
        <f>'Reformated Elec PS-E Data 1'!K36</f>
        <v>0</v>
      </c>
      <c r="L15">
        <f>'Reformated Elec PS-E Data 1'!L36</f>
        <v>0</v>
      </c>
      <c r="M15">
        <f>'Reformated Elec PS-E Data 1'!M36</f>
        <v>0</v>
      </c>
      <c r="N15">
        <f>'Reformated Elec PS-E Data 1'!N36</f>
        <v>0</v>
      </c>
      <c r="O15">
        <f>'Reformated Elec PS-E Data 1'!O36</f>
        <v>169386</v>
      </c>
    </row>
    <row r="17" spans="1:14" ht="12.75">
      <c r="A17" t="s">
        <v>45</v>
      </c>
      <c r="B17" t="str">
        <f>'Reformated Elec PS-E Data 1'!B4</f>
        <v>Non-Coincident kW</v>
      </c>
      <c r="C17">
        <f>'Reformated Elec PS-E Data 1'!C4</f>
        <v>270</v>
      </c>
      <c r="D17">
        <f>'Reformated Elec PS-E Data 1'!D4</f>
        <v>32.4</v>
      </c>
      <c r="E17">
        <f>'Reformated Elec PS-E Data 1'!E4</f>
        <v>270</v>
      </c>
      <c r="F17">
        <f>'Reformated Elec PS-E Data 1'!F4</f>
        <v>0</v>
      </c>
      <c r="G17">
        <f>'Reformated Elec PS-E Data 1'!G4</f>
        <v>79.7</v>
      </c>
      <c r="H17">
        <f>'Reformated Elec PS-E Data 1'!H4</f>
        <v>0</v>
      </c>
      <c r="I17">
        <f>'Reformated Elec PS-E Data 1'!I4</f>
        <v>43</v>
      </c>
      <c r="J17">
        <f>'Reformated Elec PS-E Data 1'!J4</f>
        <v>105.4</v>
      </c>
      <c r="K17">
        <f>'Reformated Elec PS-E Data 1'!K4</f>
        <v>0</v>
      </c>
      <c r="L17">
        <f>'Reformated Elec PS-E Data 1'!L4</f>
        <v>0</v>
      </c>
      <c r="M17">
        <f>'Reformated Elec PS-E Data 1'!M4</f>
        <v>0</v>
      </c>
      <c r="N17">
        <f>'Reformated Elec PS-E Data 1'!N4</f>
        <v>0</v>
      </c>
    </row>
    <row r="18" spans="1:14" ht="12.75">
      <c r="A18" t="s">
        <v>46</v>
      </c>
      <c r="B18" t="str">
        <f>'Reformated Elec PS-E Data 1'!B7</f>
        <v>Non-Coincident kW</v>
      </c>
      <c r="C18">
        <f>'Reformated Elec PS-E Data 1'!C7</f>
        <v>270</v>
      </c>
      <c r="D18">
        <f>'Reformated Elec PS-E Data 1'!D7</f>
        <v>32.4</v>
      </c>
      <c r="E18">
        <f>'Reformated Elec PS-E Data 1'!E7</f>
        <v>270</v>
      </c>
      <c r="F18">
        <f>'Reformated Elec PS-E Data 1'!F7</f>
        <v>0</v>
      </c>
      <c r="G18">
        <f>'Reformated Elec PS-E Data 1'!G7</f>
        <v>152.5</v>
      </c>
      <c r="H18">
        <f>'Reformated Elec PS-E Data 1'!H7</f>
        <v>2.8</v>
      </c>
      <c r="I18">
        <f>'Reformated Elec PS-E Data 1'!I7</f>
        <v>43</v>
      </c>
      <c r="J18">
        <f>'Reformated Elec PS-E Data 1'!J7</f>
        <v>57.6</v>
      </c>
      <c r="K18">
        <f>'Reformated Elec PS-E Data 1'!K7</f>
        <v>0</v>
      </c>
      <c r="L18">
        <f>'Reformated Elec PS-E Data 1'!L7</f>
        <v>0</v>
      </c>
      <c r="M18">
        <f>'Reformated Elec PS-E Data 1'!M7</f>
        <v>0</v>
      </c>
      <c r="N18">
        <f>'Reformated Elec PS-E Data 1'!N7</f>
        <v>0</v>
      </c>
    </row>
    <row r="19" spans="1:14" ht="12.75">
      <c r="A19" t="s">
        <v>47</v>
      </c>
      <c r="B19" t="str">
        <f>'Reformated Elec PS-E Data 1'!B10</f>
        <v>Non-Coincident kW</v>
      </c>
      <c r="C19">
        <f>'Reformated Elec PS-E Data 1'!C10</f>
        <v>270</v>
      </c>
      <c r="D19">
        <f>'Reformated Elec PS-E Data 1'!D10</f>
        <v>32.4</v>
      </c>
      <c r="E19">
        <f>'Reformated Elec PS-E Data 1'!E10</f>
        <v>270</v>
      </c>
      <c r="F19">
        <f>'Reformated Elec PS-E Data 1'!F10</f>
        <v>0</v>
      </c>
      <c r="G19">
        <f>'Reformated Elec PS-E Data 1'!G10</f>
        <v>161.7</v>
      </c>
      <c r="H19">
        <f>'Reformated Elec PS-E Data 1'!H10</f>
        <v>3.3</v>
      </c>
      <c r="I19">
        <f>'Reformated Elec PS-E Data 1'!I10</f>
        <v>43</v>
      </c>
      <c r="J19">
        <f>'Reformated Elec PS-E Data 1'!J10</f>
        <v>65.4</v>
      </c>
      <c r="K19">
        <f>'Reformated Elec PS-E Data 1'!K10</f>
        <v>0</v>
      </c>
      <c r="L19">
        <f>'Reformated Elec PS-E Data 1'!L10</f>
        <v>0</v>
      </c>
      <c r="M19">
        <f>'Reformated Elec PS-E Data 1'!M10</f>
        <v>0</v>
      </c>
      <c r="N19">
        <f>'Reformated Elec PS-E Data 1'!N10</f>
        <v>0</v>
      </c>
    </row>
    <row r="20" spans="1:14" ht="12.75">
      <c r="A20" t="s">
        <v>48</v>
      </c>
      <c r="B20" t="str">
        <f>'Reformated Elec PS-E Data 1'!B13</f>
        <v>Non-Coincident kW</v>
      </c>
      <c r="C20">
        <f>'Reformated Elec PS-E Data 1'!C13</f>
        <v>270</v>
      </c>
      <c r="D20">
        <f>'Reformated Elec PS-E Data 1'!D13</f>
        <v>32.4</v>
      </c>
      <c r="E20">
        <f>'Reformated Elec PS-E Data 1'!E13</f>
        <v>270</v>
      </c>
      <c r="F20">
        <f>'Reformated Elec PS-E Data 1'!F13</f>
        <v>0</v>
      </c>
      <c r="G20">
        <f>'Reformated Elec PS-E Data 1'!G13</f>
        <v>227.7</v>
      </c>
      <c r="H20">
        <f>'Reformated Elec PS-E Data 1'!H13</f>
        <v>10.7</v>
      </c>
      <c r="I20">
        <f>'Reformated Elec PS-E Data 1'!I13</f>
        <v>48.4</v>
      </c>
      <c r="J20">
        <f>'Reformated Elec PS-E Data 1'!J13</f>
        <v>89.2</v>
      </c>
      <c r="K20">
        <f>'Reformated Elec PS-E Data 1'!K13</f>
        <v>0</v>
      </c>
      <c r="L20">
        <f>'Reformated Elec PS-E Data 1'!L13</f>
        <v>0</v>
      </c>
      <c r="M20">
        <f>'Reformated Elec PS-E Data 1'!M13</f>
        <v>0</v>
      </c>
      <c r="N20">
        <f>'Reformated Elec PS-E Data 1'!N13</f>
        <v>0</v>
      </c>
    </row>
    <row r="21" spans="1:14" ht="12.75">
      <c r="A21" t="s">
        <v>49</v>
      </c>
      <c r="B21" t="str">
        <f>'Reformated Elec PS-E Data 1'!B16</f>
        <v>Non-Coincident kW</v>
      </c>
      <c r="C21">
        <f>'Reformated Elec PS-E Data 1'!C16</f>
        <v>270</v>
      </c>
      <c r="D21">
        <f>'Reformated Elec PS-E Data 1'!D16</f>
        <v>32.4</v>
      </c>
      <c r="E21">
        <f>'Reformated Elec PS-E Data 1'!E16</f>
        <v>270</v>
      </c>
      <c r="F21">
        <f>'Reformated Elec PS-E Data 1'!F16</f>
        <v>0</v>
      </c>
      <c r="G21">
        <f>'Reformated Elec PS-E Data 1'!G16</f>
        <v>262.9</v>
      </c>
      <c r="H21">
        <f>'Reformated Elec PS-E Data 1'!H16</f>
        <v>13</v>
      </c>
      <c r="I21">
        <f>'Reformated Elec PS-E Data 1'!I16</f>
        <v>48.4</v>
      </c>
      <c r="J21">
        <f>'Reformated Elec PS-E Data 1'!J16</f>
        <v>112.2</v>
      </c>
      <c r="K21">
        <f>'Reformated Elec PS-E Data 1'!K16</f>
        <v>0</v>
      </c>
      <c r="L21">
        <f>'Reformated Elec PS-E Data 1'!L16</f>
        <v>0</v>
      </c>
      <c r="M21">
        <f>'Reformated Elec PS-E Data 1'!M16</f>
        <v>0</v>
      </c>
      <c r="N21">
        <f>'Reformated Elec PS-E Data 1'!N16</f>
        <v>0</v>
      </c>
    </row>
    <row r="22" spans="1:14" ht="12.75">
      <c r="A22" t="s">
        <v>50</v>
      </c>
      <c r="B22" t="str">
        <f>'Reformated Elec PS-E Data 1'!B19</f>
        <v>Non-Coincident kW</v>
      </c>
      <c r="C22">
        <f>'Reformated Elec PS-E Data 1'!C19</f>
        <v>270</v>
      </c>
      <c r="D22">
        <f>'Reformated Elec PS-E Data 1'!D19</f>
        <v>32.4</v>
      </c>
      <c r="E22">
        <f>'Reformated Elec PS-E Data 1'!E19</f>
        <v>270</v>
      </c>
      <c r="F22">
        <f>'Reformated Elec PS-E Data 1'!F19</f>
        <v>0</v>
      </c>
      <c r="G22">
        <f>'Reformated Elec PS-E Data 1'!G19</f>
        <v>254.5</v>
      </c>
      <c r="H22">
        <f>'Reformated Elec PS-E Data 1'!H19</f>
        <v>13.8</v>
      </c>
      <c r="I22">
        <f>'Reformated Elec PS-E Data 1'!I19</f>
        <v>48.4</v>
      </c>
      <c r="J22">
        <f>'Reformated Elec PS-E Data 1'!J19</f>
        <v>109.3</v>
      </c>
      <c r="K22">
        <f>'Reformated Elec PS-E Data 1'!K19</f>
        <v>0</v>
      </c>
      <c r="L22">
        <f>'Reformated Elec PS-E Data 1'!L19</f>
        <v>0</v>
      </c>
      <c r="M22">
        <f>'Reformated Elec PS-E Data 1'!M19</f>
        <v>0</v>
      </c>
      <c r="N22">
        <f>'Reformated Elec PS-E Data 1'!N19</f>
        <v>0</v>
      </c>
    </row>
    <row r="23" spans="1:14" ht="12.75">
      <c r="A23" t="s">
        <v>51</v>
      </c>
      <c r="B23" t="str">
        <f>'Reformated Elec PS-E Data 1'!B22</f>
        <v>Non-Coincident kW</v>
      </c>
      <c r="C23">
        <f>'Reformated Elec PS-E Data 1'!C22</f>
        <v>270</v>
      </c>
      <c r="D23">
        <f>'Reformated Elec PS-E Data 1'!D22</f>
        <v>32.4</v>
      </c>
      <c r="E23">
        <f>'Reformated Elec PS-E Data 1'!E22</f>
        <v>270</v>
      </c>
      <c r="F23">
        <f>'Reformated Elec PS-E Data 1'!F22</f>
        <v>0</v>
      </c>
      <c r="G23">
        <f>'Reformated Elec PS-E Data 1'!G22</f>
        <v>271.6</v>
      </c>
      <c r="H23">
        <f>'Reformated Elec PS-E Data 1'!H22</f>
        <v>15.2</v>
      </c>
      <c r="I23">
        <f>'Reformated Elec PS-E Data 1'!I22</f>
        <v>48.4</v>
      </c>
      <c r="J23">
        <f>'Reformated Elec PS-E Data 1'!J22</f>
        <v>123.7</v>
      </c>
      <c r="K23">
        <f>'Reformated Elec PS-E Data 1'!K22</f>
        <v>0</v>
      </c>
      <c r="L23">
        <f>'Reformated Elec PS-E Data 1'!L22</f>
        <v>0</v>
      </c>
      <c r="M23">
        <f>'Reformated Elec PS-E Data 1'!M22</f>
        <v>0</v>
      </c>
      <c r="N23">
        <f>'Reformated Elec PS-E Data 1'!N22</f>
        <v>0</v>
      </c>
    </row>
    <row r="24" spans="1:14" ht="12.75">
      <c r="A24" t="s">
        <v>52</v>
      </c>
      <c r="B24" t="str">
        <f>'Reformated Elec PS-E Data 1'!B25</f>
        <v>Non-Coincident kW</v>
      </c>
      <c r="C24">
        <f>'Reformated Elec PS-E Data 1'!C25</f>
        <v>270</v>
      </c>
      <c r="D24">
        <f>'Reformated Elec PS-E Data 1'!D25</f>
        <v>32.4</v>
      </c>
      <c r="E24">
        <f>'Reformated Elec PS-E Data 1'!E25</f>
        <v>270</v>
      </c>
      <c r="F24">
        <f>'Reformated Elec PS-E Data 1'!F25</f>
        <v>0</v>
      </c>
      <c r="G24">
        <f>'Reformated Elec PS-E Data 1'!G25</f>
        <v>287.2</v>
      </c>
      <c r="H24">
        <f>'Reformated Elec PS-E Data 1'!H25</f>
        <v>18.9</v>
      </c>
      <c r="I24">
        <f>'Reformated Elec PS-E Data 1'!I25</f>
        <v>48.4</v>
      </c>
      <c r="J24">
        <f>'Reformated Elec PS-E Data 1'!J25</f>
        <v>119.4</v>
      </c>
      <c r="K24">
        <f>'Reformated Elec PS-E Data 1'!K25</f>
        <v>0</v>
      </c>
      <c r="L24">
        <f>'Reformated Elec PS-E Data 1'!L25</f>
        <v>0</v>
      </c>
      <c r="M24">
        <f>'Reformated Elec PS-E Data 1'!M25</f>
        <v>0</v>
      </c>
      <c r="N24">
        <f>'Reformated Elec PS-E Data 1'!N25</f>
        <v>0</v>
      </c>
    </row>
    <row r="25" spans="1:14" ht="12.75">
      <c r="A25" t="s">
        <v>53</v>
      </c>
      <c r="B25" t="str">
        <f>'Reformated Elec PS-E Data 1'!B28</f>
        <v>Non-Coincident kW</v>
      </c>
      <c r="C25">
        <f>'Reformated Elec PS-E Data 1'!C28</f>
        <v>270</v>
      </c>
      <c r="D25">
        <f>'Reformated Elec PS-E Data 1'!D28</f>
        <v>32.4</v>
      </c>
      <c r="E25">
        <f>'Reformated Elec PS-E Data 1'!E28</f>
        <v>270</v>
      </c>
      <c r="F25">
        <f>'Reformated Elec PS-E Data 1'!F28</f>
        <v>0</v>
      </c>
      <c r="G25">
        <f>'Reformated Elec PS-E Data 1'!G28</f>
        <v>253.8</v>
      </c>
      <c r="H25">
        <f>'Reformated Elec PS-E Data 1'!H28</f>
        <v>13.5</v>
      </c>
      <c r="I25">
        <f>'Reformated Elec PS-E Data 1'!I28</f>
        <v>48.4</v>
      </c>
      <c r="J25">
        <f>'Reformated Elec PS-E Data 1'!J28</f>
        <v>101.8</v>
      </c>
      <c r="K25">
        <f>'Reformated Elec PS-E Data 1'!K28</f>
        <v>0</v>
      </c>
      <c r="L25">
        <f>'Reformated Elec PS-E Data 1'!L28</f>
        <v>0</v>
      </c>
      <c r="M25">
        <f>'Reformated Elec PS-E Data 1'!M28</f>
        <v>0</v>
      </c>
      <c r="N25">
        <f>'Reformated Elec PS-E Data 1'!N28</f>
        <v>0</v>
      </c>
    </row>
    <row r="26" spans="1:14" ht="12.75">
      <c r="A26" t="s">
        <v>54</v>
      </c>
      <c r="B26" t="str">
        <f>'Reformated Elec PS-E Data 1'!B31</f>
        <v>Non-Coincident kW</v>
      </c>
      <c r="C26">
        <f>'Reformated Elec PS-E Data 1'!C31</f>
        <v>270</v>
      </c>
      <c r="D26">
        <f>'Reformated Elec PS-E Data 1'!D31</f>
        <v>32.4</v>
      </c>
      <c r="E26">
        <f>'Reformated Elec PS-E Data 1'!E31</f>
        <v>270</v>
      </c>
      <c r="F26">
        <f>'Reformated Elec PS-E Data 1'!F31</f>
        <v>0</v>
      </c>
      <c r="G26">
        <f>'Reformated Elec PS-E Data 1'!G31</f>
        <v>233.7</v>
      </c>
      <c r="H26">
        <f>'Reformated Elec PS-E Data 1'!H31</f>
        <v>11.1</v>
      </c>
      <c r="I26">
        <f>'Reformated Elec PS-E Data 1'!I31</f>
        <v>48.4</v>
      </c>
      <c r="J26">
        <f>'Reformated Elec PS-E Data 1'!J31</f>
        <v>91.1</v>
      </c>
      <c r="K26">
        <f>'Reformated Elec PS-E Data 1'!K31</f>
        <v>0</v>
      </c>
      <c r="L26">
        <f>'Reformated Elec PS-E Data 1'!L31</f>
        <v>0</v>
      </c>
      <c r="M26">
        <f>'Reformated Elec PS-E Data 1'!M31</f>
        <v>0</v>
      </c>
      <c r="N26">
        <f>'Reformated Elec PS-E Data 1'!N31</f>
        <v>0</v>
      </c>
    </row>
    <row r="27" spans="1:14" ht="12.75">
      <c r="A27" t="s">
        <v>55</v>
      </c>
      <c r="B27" t="str">
        <f>'Reformated Elec PS-E Data 1'!B34</f>
        <v>Non-Coincident kW</v>
      </c>
      <c r="C27">
        <f>'Reformated Elec PS-E Data 1'!C34</f>
        <v>270</v>
      </c>
      <c r="D27">
        <f>'Reformated Elec PS-E Data 1'!D34</f>
        <v>32.4</v>
      </c>
      <c r="E27">
        <f>'Reformated Elec PS-E Data 1'!E34</f>
        <v>270</v>
      </c>
      <c r="F27">
        <f>'Reformated Elec PS-E Data 1'!F34</f>
        <v>0</v>
      </c>
      <c r="G27">
        <f>'Reformated Elec PS-E Data 1'!G34</f>
        <v>161.7</v>
      </c>
      <c r="H27">
        <f>'Reformated Elec PS-E Data 1'!H34</f>
        <v>4.7</v>
      </c>
      <c r="I27">
        <f>'Reformated Elec PS-E Data 1'!I34</f>
        <v>43</v>
      </c>
      <c r="J27">
        <f>'Reformated Elec PS-E Data 1'!J34</f>
        <v>53.6</v>
      </c>
      <c r="K27">
        <f>'Reformated Elec PS-E Data 1'!K34</f>
        <v>0</v>
      </c>
      <c r="L27">
        <f>'Reformated Elec PS-E Data 1'!L34</f>
        <v>0</v>
      </c>
      <c r="M27">
        <f>'Reformated Elec PS-E Data 1'!M34</f>
        <v>0</v>
      </c>
      <c r="N27">
        <f>'Reformated Elec PS-E Data 1'!N34</f>
        <v>0</v>
      </c>
    </row>
    <row r="28" spans="1:14" ht="12.75">
      <c r="A28" t="s">
        <v>56</v>
      </c>
      <c r="B28" t="str">
        <f>'Reformated Elec PS-E Data 1'!B37</f>
        <v>Non-Coincident kW</v>
      </c>
      <c r="C28">
        <f>'Reformated Elec PS-E Data 1'!C37</f>
        <v>270</v>
      </c>
      <c r="D28">
        <f>'Reformated Elec PS-E Data 1'!D37</f>
        <v>32.4</v>
      </c>
      <c r="E28">
        <f>'Reformated Elec PS-E Data 1'!E37</f>
        <v>270</v>
      </c>
      <c r="F28">
        <f>'Reformated Elec PS-E Data 1'!F37</f>
        <v>0</v>
      </c>
      <c r="G28">
        <f>'Reformated Elec PS-E Data 1'!G37</f>
        <v>85</v>
      </c>
      <c r="H28">
        <f>'Reformated Elec PS-E Data 1'!H37</f>
        <v>0</v>
      </c>
      <c r="I28">
        <f>'Reformated Elec PS-E Data 1'!I37</f>
        <v>43</v>
      </c>
      <c r="J28">
        <f>'Reformated Elec PS-E Data 1'!J37</f>
        <v>56.5</v>
      </c>
      <c r="K28">
        <f>'Reformated Elec PS-E Data 1'!K37</f>
        <v>0</v>
      </c>
      <c r="L28">
        <f>'Reformated Elec PS-E Data 1'!L37</f>
        <v>0</v>
      </c>
      <c r="M28">
        <f>'Reformated Elec PS-E Data 1'!M37</f>
        <v>0</v>
      </c>
      <c r="N28">
        <f>'Reformated Elec PS-E Data 1'!N37</f>
        <v>0</v>
      </c>
    </row>
    <row r="30" spans="1:16" ht="12.75">
      <c r="A30" t="s">
        <v>45</v>
      </c>
      <c r="B30" t="str">
        <f>'Reformated Elec PS-E Data 1'!B5</f>
        <v>Coincident kW</v>
      </c>
      <c r="C30">
        <f>'Reformated Elec PS-E Data 1'!C5</f>
        <v>270</v>
      </c>
      <c r="D30">
        <f>'Reformated Elec PS-E Data 1'!D5</f>
        <v>32.4</v>
      </c>
      <c r="E30">
        <f>'Reformated Elec PS-E Data 1'!E5</f>
        <v>270</v>
      </c>
      <c r="F30">
        <f>'Reformated Elec PS-E Data 1'!F5</f>
        <v>0</v>
      </c>
      <c r="G30">
        <f>'Reformated Elec PS-E Data 1'!G5</f>
        <v>79.7</v>
      </c>
      <c r="H30">
        <f>'Reformated Elec PS-E Data 1'!H5</f>
        <v>0</v>
      </c>
      <c r="I30">
        <f>'Reformated Elec PS-E Data 1'!I5</f>
        <v>43</v>
      </c>
      <c r="J30">
        <f>'Reformated Elec PS-E Data 1'!J5</f>
        <v>34.8</v>
      </c>
      <c r="K30">
        <f>'Reformated Elec PS-E Data 1'!K5</f>
        <v>0</v>
      </c>
      <c r="L30">
        <f>'Reformated Elec PS-E Data 1'!L5</f>
        <v>0</v>
      </c>
      <c r="M30">
        <f>'Reformated Elec PS-E Data 1'!M5</f>
        <v>0</v>
      </c>
      <c r="N30">
        <f>'Reformated Elec PS-E Data 1'!N5</f>
        <v>0</v>
      </c>
      <c r="O30">
        <f>'Reformated Elec PS-E Data 1'!O4</f>
        <v>729.8</v>
      </c>
      <c r="P30">
        <f>SUM(C30:N30)</f>
        <v>729.9</v>
      </c>
    </row>
    <row r="31" spans="1:16" ht="12.75">
      <c r="A31" t="s">
        <v>46</v>
      </c>
      <c r="B31" t="str">
        <f>'Reformated Elec PS-E Data 1'!B8</f>
        <v>Coincident kW</v>
      </c>
      <c r="C31">
        <f>'Reformated Elec PS-E Data 1'!C8</f>
        <v>270</v>
      </c>
      <c r="D31">
        <f>'Reformated Elec PS-E Data 1'!D8</f>
        <v>32.4</v>
      </c>
      <c r="E31">
        <f>'Reformated Elec PS-E Data 1'!E8</f>
        <v>270</v>
      </c>
      <c r="F31">
        <f>'Reformated Elec PS-E Data 1'!F8</f>
        <v>0</v>
      </c>
      <c r="G31">
        <f>'Reformated Elec PS-E Data 1'!G8</f>
        <v>152.5</v>
      </c>
      <c r="H31">
        <f>'Reformated Elec PS-E Data 1'!H8</f>
        <v>2.8</v>
      </c>
      <c r="I31">
        <f>'Reformated Elec PS-E Data 1'!I8</f>
        <v>43</v>
      </c>
      <c r="J31">
        <f>'Reformated Elec PS-E Data 1'!J8</f>
        <v>57.6</v>
      </c>
      <c r="K31">
        <f>'Reformated Elec PS-E Data 1'!K8</f>
        <v>0</v>
      </c>
      <c r="L31">
        <f>'Reformated Elec PS-E Data 1'!L8</f>
        <v>0</v>
      </c>
      <c r="M31">
        <f>'Reformated Elec PS-E Data 1'!M8</f>
        <v>0</v>
      </c>
      <c r="N31">
        <f>'Reformated Elec PS-E Data 1'!N8</f>
        <v>0</v>
      </c>
      <c r="O31">
        <f>'Reformated Elec PS-E Data 1'!O7</f>
        <v>828.2</v>
      </c>
      <c r="P31">
        <f aca="true" t="shared" si="0" ref="P31:P41">SUM(C31:N31)</f>
        <v>828.3</v>
      </c>
    </row>
    <row r="32" spans="1:16" ht="12.75">
      <c r="A32" t="s">
        <v>47</v>
      </c>
      <c r="B32" t="str">
        <f>'Reformated Elec PS-E Data 1'!B11</f>
        <v>Coincident kW</v>
      </c>
      <c r="C32">
        <f>'Reformated Elec PS-E Data 1'!C11</f>
        <v>270</v>
      </c>
      <c r="D32">
        <f>'Reformated Elec PS-E Data 1'!D11</f>
        <v>32.4</v>
      </c>
      <c r="E32">
        <f>'Reformated Elec PS-E Data 1'!E11</f>
        <v>270</v>
      </c>
      <c r="F32">
        <f>'Reformated Elec PS-E Data 1'!F11</f>
        <v>0</v>
      </c>
      <c r="G32">
        <f>'Reformated Elec PS-E Data 1'!G11</f>
        <v>161.7</v>
      </c>
      <c r="H32">
        <f>'Reformated Elec PS-E Data 1'!H11</f>
        <v>3.3</v>
      </c>
      <c r="I32">
        <f>'Reformated Elec PS-E Data 1'!I11</f>
        <v>43</v>
      </c>
      <c r="J32">
        <f>'Reformated Elec PS-E Data 1'!J11</f>
        <v>65.4</v>
      </c>
      <c r="K32">
        <f>'Reformated Elec PS-E Data 1'!K11</f>
        <v>0</v>
      </c>
      <c r="L32">
        <f>'Reformated Elec PS-E Data 1'!L11</f>
        <v>0</v>
      </c>
      <c r="M32">
        <f>'Reformated Elec PS-E Data 1'!M11</f>
        <v>0</v>
      </c>
      <c r="N32">
        <f>'Reformated Elec PS-E Data 1'!N11</f>
        <v>0</v>
      </c>
      <c r="O32">
        <f>'Reformated Elec PS-E Data 1'!O10</f>
        <v>845.7</v>
      </c>
      <c r="P32">
        <f t="shared" si="0"/>
        <v>845.7999999999998</v>
      </c>
    </row>
    <row r="33" spans="1:16" ht="12.75">
      <c r="A33" t="s">
        <v>48</v>
      </c>
      <c r="B33" t="str">
        <f>'Reformated Elec PS-E Data 1'!B14</f>
        <v>Coincident kW</v>
      </c>
      <c r="C33">
        <f>'Reformated Elec PS-E Data 1'!C14</f>
        <v>270</v>
      </c>
      <c r="D33">
        <f>'Reformated Elec PS-E Data 1'!D14</f>
        <v>32.4</v>
      </c>
      <c r="E33">
        <f>'Reformated Elec PS-E Data 1'!E14</f>
        <v>270</v>
      </c>
      <c r="F33">
        <f>'Reformated Elec PS-E Data 1'!F14</f>
        <v>0</v>
      </c>
      <c r="G33">
        <f>'Reformated Elec PS-E Data 1'!G14</f>
        <v>224.9</v>
      </c>
      <c r="H33">
        <f>'Reformated Elec PS-E Data 1'!H14</f>
        <v>8.2</v>
      </c>
      <c r="I33">
        <f>'Reformated Elec PS-E Data 1'!I14</f>
        <v>48.4</v>
      </c>
      <c r="J33">
        <f>'Reformated Elec PS-E Data 1'!J14</f>
        <v>89.2</v>
      </c>
      <c r="K33">
        <f>'Reformated Elec PS-E Data 1'!K14</f>
        <v>0</v>
      </c>
      <c r="L33">
        <f>'Reformated Elec PS-E Data 1'!L14</f>
        <v>0</v>
      </c>
      <c r="M33">
        <f>'Reformated Elec PS-E Data 1'!M14</f>
        <v>0</v>
      </c>
      <c r="N33">
        <f>'Reformated Elec PS-E Data 1'!N14</f>
        <v>0</v>
      </c>
      <c r="O33">
        <f>'Reformated Elec PS-E Data 1'!O13</f>
        <v>943.1</v>
      </c>
      <c r="P33">
        <f t="shared" si="0"/>
        <v>943.1</v>
      </c>
    </row>
    <row r="34" spans="1:16" ht="12.75">
      <c r="A34" t="s">
        <v>49</v>
      </c>
      <c r="B34" t="str">
        <f>'Reformated Elec PS-E Data 1'!B17</f>
        <v>Coincident kW</v>
      </c>
      <c r="C34">
        <f>'Reformated Elec PS-E Data 1'!C17</f>
        <v>270</v>
      </c>
      <c r="D34">
        <f>'Reformated Elec PS-E Data 1'!D17</f>
        <v>32.4</v>
      </c>
      <c r="E34">
        <f>'Reformated Elec PS-E Data 1'!E17</f>
        <v>270</v>
      </c>
      <c r="F34">
        <f>'Reformated Elec PS-E Data 1'!F17</f>
        <v>0</v>
      </c>
      <c r="G34">
        <f>'Reformated Elec PS-E Data 1'!G17</f>
        <v>262.9</v>
      </c>
      <c r="H34">
        <f>'Reformated Elec PS-E Data 1'!H17</f>
        <v>12.8</v>
      </c>
      <c r="I34">
        <f>'Reformated Elec PS-E Data 1'!I17</f>
        <v>48.4</v>
      </c>
      <c r="J34">
        <f>'Reformated Elec PS-E Data 1'!J17</f>
        <v>112.2</v>
      </c>
      <c r="K34">
        <f>'Reformated Elec PS-E Data 1'!K17</f>
        <v>0</v>
      </c>
      <c r="L34">
        <f>'Reformated Elec PS-E Data 1'!L17</f>
        <v>0</v>
      </c>
      <c r="M34">
        <f>'Reformated Elec PS-E Data 1'!M17</f>
        <v>0</v>
      </c>
      <c r="N34">
        <f>'Reformated Elec PS-E Data 1'!N17</f>
        <v>0</v>
      </c>
      <c r="O34">
        <f>'Reformated Elec PS-E Data 1'!O16</f>
        <v>1008.8</v>
      </c>
      <c r="P34">
        <f t="shared" si="0"/>
        <v>1008.6999999999999</v>
      </c>
    </row>
    <row r="35" spans="1:16" ht="12.75">
      <c r="A35" t="s">
        <v>50</v>
      </c>
      <c r="B35" t="str">
        <f>'Reformated Elec PS-E Data 1'!B20</f>
        <v>Coincident kW</v>
      </c>
      <c r="C35">
        <f>'Reformated Elec PS-E Data 1'!C20</f>
        <v>270</v>
      </c>
      <c r="D35">
        <f>'Reformated Elec PS-E Data 1'!D20</f>
        <v>32.4</v>
      </c>
      <c r="E35">
        <f>'Reformated Elec PS-E Data 1'!E20</f>
        <v>270</v>
      </c>
      <c r="F35">
        <f>'Reformated Elec PS-E Data 1'!F20</f>
        <v>0</v>
      </c>
      <c r="G35">
        <f>'Reformated Elec PS-E Data 1'!G20</f>
        <v>254.5</v>
      </c>
      <c r="H35">
        <f>'Reformated Elec PS-E Data 1'!H20</f>
        <v>12.4</v>
      </c>
      <c r="I35">
        <f>'Reformated Elec PS-E Data 1'!I20</f>
        <v>48.4</v>
      </c>
      <c r="J35">
        <f>'Reformated Elec PS-E Data 1'!J20</f>
        <v>108.5</v>
      </c>
      <c r="K35">
        <f>'Reformated Elec PS-E Data 1'!K20</f>
        <v>0</v>
      </c>
      <c r="L35">
        <f>'Reformated Elec PS-E Data 1'!L20</f>
        <v>0</v>
      </c>
      <c r="M35">
        <f>'Reformated Elec PS-E Data 1'!M20</f>
        <v>0</v>
      </c>
      <c r="N35">
        <f>'Reformated Elec PS-E Data 1'!N20</f>
        <v>0</v>
      </c>
      <c r="O35">
        <f>'Reformated Elec PS-E Data 1'!O19</f>
        <v>996.2</v>
      </c>
      <c r="P35">
        <f t="shared" si="0"/>
        <v>996.1999999999999</v>
      </c>
    </row>
    <row r="36" spans="1:16" ht="12.75">
      <c r="A36" t="s">
        <v>51</v>
      </c>
      <c r="B36" t="str">
        <f>'Reformated Elec PS-E Data 1'!B23</f>
        <v>Coincident kW</v>
      </c>
      <c r="C36">
        <f>'Reformated Elec PS-E Data 1'!C23</f>
        <v>270</v>
      </c>
      <c r="D36">
        <f>'Reformated Elec PS-E Data 1'!D23</f>
        <v>32.4</v>
      </c>
      <c r="E36">
        <f>'Reformated Elec PS-E Data 1'!E23</f>
        <v>270</v>
      </c>
      <c r="F36">
        <f>'Reformated Elec PS-E Data 1'!F23</f>
        <v>0</v>
      </c>
      <c r="G36">
        <f>'Reformated Elec PS-E Data 1'!G23</f>
        <v>268.9</v>
      </c>
      <c r="H36">
        <f>'Reformated Elec PS-E Data 1'!H23</f>
        <v>11.6</v>
      </c>
      <c r="I36">
        <f>'Reformated Elec PS-E Data 1'!I23</f>
        <v>48.4</v>
      </c>
      <c r="J36">
        <f>'Reformated Elec PS-E Data 1'!J23</f>
        <v>123.7</v>
      </c>
      <c r="K36">
        <f>'Reformated Elec PS-E Data 1'!K23</f>
        <v>0</v>
      </c>
      <c r="L36">
        <f>'Reformated Elec PS-E Data 1'!L23</f>
        <v>0</v>
      </c>
      <c r="M36">
        <f>'Reformated Elec PS-E Data 1'!M23</f>
        <v>0</v>
      </c>
      <c r="N36">
        <f>'Reformated Elec PS-E Data 1'!N23</f>
        <v>0</v>
      </c>
      <c r="O36">
        <f>'Reformated Elec PS-E Data 1'!O22</f>
        <v>1025.1</v>
      </c>
      <c r="P36">
        <f t="shared" si="0"/>
        <v>1025</v>
      </c>
    </row>
    <row r="37" spans="1:16" ht="12.75">
      <c r="A37" t="s">
        <v>52</v>
      </c>
      <c r="B37" t="str">
        <f>'Reformated Elec PS-E Data 1'!B26</f>
        <v>Coincident kW</v>
      </c>
      <c r="C37">
        <f>'Reformated Elec PS-E Data 1'!C26</f>
        <v>270</v>
      </c>
      <c r="D37">
        <f>'Reformated Elec PS-E Data 1'!D26</f>
        <v>32.4</v>
      </c>
      <c r="E37">
        <f>'Reformated Elec PS-E Data 1'!E26</f>
        <v>270</v>
      </c>
      <c r="F37">
        <f>'Reformated Elec PS-E Data 1'!F26</f>
        <v>0</v>
      </c>
      <c r="G37">
        <f>'Reformated Elec PS-E Data 1'!G26</f>
        <v>287.2</v>
      </c>
      <c r="H37">
        <f>'Reformated Elec PS-E Data 1'!H26</f>
        <v>17.4</v>
      </c>
      <c r="I37">
        <f>'Reformated Elec PS-E Data 1'!I26</f>
        <v>48.4</v>
      </c>
      <c r="J37">
        <f>'Reformated Elec PS-E Data 1'!J26</f>
        <v>119.4</v>
      </c>
      <c r="K37">
        <f>'Reformated Elec PS-E Data 1'!K26</f>
        <v>0</v>
      </c>
      <c r="L37">
        <f>'Reformated Elec PS-E Data 1'!L26</f>
        <v>0</v>
      </c>
      <c r="M37">
        <f>'Reformated Elec PS-E Data 1'!M26</f>
        <v>0</v>
      </c>
      <c r="N37">
        <f>'Reformated Elec PS-E Data 1'!N26</f>
        <v>0</v>
      </c>
      <c r="O37">
        <f>'Reformated Elec PS-E Data 1'!O25</f>
        <v>1044.8</v>
      </c>
      <c r="P37">
        <f t="shared" si="0"/>
        <v>1044.8</v>
      </c>
    </row>
    <row r="38" spans="1:16" ht="12.75">
      <c r="A38" t="s">
        <v>53</v>
      </c>
      <c r="B38" t="str">
        <f>'Reformated Elec PS-E Data 1'!B29</f>
        <v>Coincident kW</v>
      </c>
      <c r="C38">
        <f>'Reformated Elec PS-E Data 1'!C29</f>
        <v>270</v>
      </c>
      <c r="D38">
        <f>'Reformated Elec PS-E Data 1'!D29</f>
        <v>32.4</v>
      </c>
      <c r="E38">
        <f>'Reformated Elec PS-E Data 1'!E29</f>
        <v>270</v>
      </c>
      <c r="F38">
        <f>'Reformated Elec PS-E Data 1'!F29</f>
        <v>0</v>
      </c>
      <c r="G38">
        <f>'Reformated Elec PS-E Data 1'!G29</f>
        <v>253.8</v>
      </c>
      <c r="H38">
        <f>'Reformated Elec PS-E Data 1'!H29</f>
        <v>13.5</v>
      </c>
      <c r="I38">
        <f>'Reformated Elec PS-E Data 1'!I29</f>
        <v>48.4</v>
      </c>
      <c r="J38">
        <f>'Reformated Elec PS-E Data 1'!J29</f>
        <v>101.6</v>
      </c>
      <c r="K38">
        <f>'Reformated Elec PS-E Data 1'!K29</f>
        <v>0</v>
      </c>
      <c r="L38">
        <f>'Reformated Elec PS-E Data 1'!L29</f>
        <v>0</v>
      </c>
      <c r="M38">
        <f>'Reformated Elec PS-E Data 1'!M29</f>
        <v>0</v>
      </c>
      <c r="N38">
        <f>'Reformated Elec PS-E Data 1'!N29</f>
        <v>0</v>
      </c>
      <c r="O38">
        <f>'Reformated Elec PS-E Data 1'!O28</f>
        <v>989.7</v>
      </c>
      <c r="P38">
        <f t="shared" si="0"/>
        <v>989.7</v>
      </c>
    </row>
    <row r="39" spans="1:16" ht="12.75">
      <c r="A39" t="s">
        <v>54</v>
      </c>
      <c r="B39" t="str">
        <f>'Reformated Elec PS-E Data 1'!B32</f>
        <v>Coincident kW</v>
      </c>
      <c r="C39">
        <f>'Reformated Elec PS-E Data 1'!C32</f>
        <v>270</v>
      </c>
      <c r="D39">
        <f>'Reformated Elec PS-E Data 1'!D32</f>
        <v>32.4</v>
      </c>
      <c r="E39">
        <f>'Reformated Elec PS-E Data 1'!E32</f>
        <v>270</v>
      </c>
      <c r="F39">
        <f>'Reformated Elec PS-E Data 1'!F32</f>
        <v>0</v>
      </c>
      <c r="G39">
        <f>'Reformated Elec PS-E Data 1'!G32</f>
        <v>232.3</v>
      </c>
      <c r="H39">
        <f>'Reformated Elec PS-E Data 1'!H32</f>
        <v>10.1</v>
      </c>
      <c r="I39">
        <f>'Reformated Elec PS-E Data 1'!I32</f>
        <v>48.4</v>
      </c>
      <c r="J39">
        <f>'Reformated Elec PS-E Data 1'!J32</f>
        <v>91.1</v>
      </c>
      <c r="K39">
        <f>'Reformated Elec PS-E Data 1'!K32</f>
        <v>0</v>
      </c>
      <c r="L39">
        <f>'Reformated Elec PS-E Data 1'!L32</f>
        <v>0</v>
      </c>
      <c r="M39">
        <f>'Reformated Elec PS-E Data 1'!M32</f>
        <v>0</v>
      </c>
      <c r="N39">
        <f>'Reformated Elec PS-E Data 1'!N32</f>
        <v>0</v>
      </c>
      <c r="O39">
        <f>'Reformated Elec PS-E Data 1'!O31</f>
        <v>954.3</v>
      </c>
      <c r="P39">
        <f t="shared" si="0"/>
        <v>954.3000000000001</v>
      </c>
    </row>
    <row r="40" spans="1:16" ht="12.75">
      <c r="A40" t="s">
        <v>55</v>
      </c>
      <c r="B40" t="str">
        <f>'Reformated Elec PS-E Data 1'!B35</f>
        <v>Coincident kW</v>
      </c>
      <c r="C40">
        <f>'Reformated Elec PS-E Data 1'!C35</f>
        <v>270</v>
      </c>
      <c r="D40">
        <f>'Reformated Elec PS-E Data 1'!D35</f>
        <v>32.4</v>
      </c>
      <c r="E40">
        <f>'Reformated Elec PS-E Data 1'!E35</f>
        <v>270</v>
      </c>
      <c r="F40">
        <f>'Reformated Elec PS-E Data 1'!F35</f>
        <v>0</v>
      </c>
      <c r="G40">
        <f>'Reformated Elec PS-E Data 1'!G35</f>
        <v>157.3</v>
      </c>
      <c r="H40">
        <f>'Reformated Elec PS-E Data 1'!H35</f>
        <v>4.2</v>
      </c>
      <c r="I40">
        <f>'Reformated Elec PS-E Data 1'!I35</f>
        <v>43</v>
      </c>
      <c r="J40">
        <f>'Reformated Elec PS-E Data 1'!J35</f>
        <v>53.6</v>
      </c>
      <c r="K40">
        <f>'Reformated Elec PS-E Data 1'!K35</f>
        <v>0</v>
      </c>
      <c r="L40">
        <f>'Reformated Elec PS-E Data 1'!L35</f>
        <v>0</v>
      </c>
      <c r="M40">
        <f>'Reformated Elec PS-E Data 1'!M35</f>
        <v>0</v>
      </c>
      <c r="N40">
        <f>'Reformated Elec PS-E Data 1'!N35</f>
        <v>0</v>
      </c>
      <c r="O40">
        <f>'Reformated Elec PS-E Data 1'!O34</f>
        <v>830.5</v>
      </c>
      <c r="P40">
        <f t="shared" si="0"/>
        <v>830.5000000000001</v>
      </c>
    </row>
    <row r="41" spans="1:16" ht="12.75">
      <c r="A41" t="s">
        <v>56</v>
      </c>
      <c r="B41" t="str">
        <f>'Reformated Elec PS-E Data 1'!B38</f>
        <v>Coincident kW</v>
      </c>
      <c r="C41">
        <f>'Reformated Elec PS-E Data 1'!C38</f>
        <v>270</v>
      </c>
      <c r="D41">
        <f>'Reformated Elec PS-E Data 1'!D38</f>
        <v>32.4</v>
      </c>
      <c r="E41">
        <f>'Reformated Elec PS-E Data 1'!E38</f>
        <v>270</v>
      </c>
      <c r="F41">
        <f>'Reformated Elec PS-E Data 1'!F38</f>
        <v>0</v>
      </c>
      <c r="G41">
        <f>'Reformated Elec PS-E Data 1'!G38</f>
        <v>85</v>
      </c>
      <c r="H41">
        <f>'Reformated Elec PS-E Data 1'!H38</f>
        <v>0</v>
      </c>
      <c r="I41">
        <f>'Reformated Elec PS-E Data 1'!I38</f>
        <v>43</v>
      </c>
      <c r="J41">
        <f>'Reformated Elec PS-E Data 1'!J38</f>
        <v>28.4</v>
      </c>
      <c r="K41">
        <f>'Reformated Elec PS-E Data 1'!K38</f>
        <v>0</v>
      </c>
      <c r="L41">
        <f>'Reformated Elec PS-E Data 1'!L38</f>
        <v>0</v>
      </c>
      <c r="M41">
        <f>'Reformated Elec PS-E Data 1'!M38</f>
        <v>0</v>
      </c>
      <c r="N41">
        <f>'Reformated Elec PS-E Data 1'!N38</f>
        <v>0</v>
      </c>
      <c r="O41">
        <f>'Reformated Elec PS-E Data 1'!O37</f>
        <v>728.8</v>
      </c>
      <c r="P41">
        <f t="shared" si="0"/>
        <v>728.8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2" max="2" width="18.421875" style="0" bestFit="1" customWidth="1"/>
  </cols>
  <sheetData>
    <row r="1" spans="4:14" ht="12.75">
      <c r="D1" t="str">
        <f>'Reformated Gas PS-E Data 1'!D1</f>
        <v>TASK</v>
      </c>
      <c r="E1" t="str">
        <f>'Reformated Gas PS-E Data 1'!E1</f>
        <v>MISC</v>
      </c>
      <c r="F1" t="str">
        <f>'Reformated Gas PS-E Data 1'!F1</f>
        <v>SPACE</v>
      </c>
      <c r="G1" t="str">
        <f>'Reformated Gas PS-E Data 1'!G1</f>
        <v>SPACE</v>
      </c>
      <c r="H1" t="str">
        <f>'Reformated Gas PS-E Data 1'!H1</f>
        <v>HEAT</v>
      </c>
      <c r="I1" t="str">
        <f>'Reformated Gas PS-E Data 1'!I1</f>
        <v>PUMPS</v>
      </c>
      <c r="J1" t="str">
        <f>'Reformated Gas PS-E Data 1'!J1</f>
        <v>VENT</v>
      </c>
      <c r="K1" t="str">
        <f>'Reformated Gas PS-E Data 1'!K1</f>
        <v>REFRIG</v>
      </c>
      <c r="L1" t="str">
        <f>'Reformated Gas PS-E Data 1'!L1</f>
        <v>HT PUMP</v>
      </c>
      <c r="M1" t="str">
        <f>'Reformated Gas PS-E Data 1'!M1</f>
        <v>DOMEST</v>
      </c>
      <c r="N1" t="str">
        <f>'Reformated Gas PS-E Data 1'!N1</f>
        <v>EXT</v>
      </c>
    </row>
    <row r="2" spans="2:15" ht="12.75">
      <c r="B2" s="29">
        <v>10</v>
      </c>
      <c r="C2" t="str">
        <f>'Reformated Gas PS-E Data 1'!C2</f>
        <v>LIGHTS</v>
      </c>
      <c r="D2" t="str">
        <f>'Reformated Gas PS-E Data 1'!D2</f>
        <v>LIGHTS</v>
      </c>
      <c r="E2" t="str">
        <f>'Reformated Gas PS-E Data 1'!E2</f>
        <v>EQUIP</v>
      </c>
      <c r="F2" t="str">
        <f>'Reformated Gas PS-E Data 1'!F2</f>
        <v>HEATING</v>
      </c>
      <c r="G2" t="str">
        <f>'Reformated Gas PS-E Data 1'!G2</f>
        <v>COOLING</v>
      </c>
      <c r="H2" t="str">
        <f>'Reformated Gas PS-E Data 1'!H2</f>
        <v>REJECT</v>
      </c>
      <c r="I2" t="str">
        <f>'Reformated Gas PS-E Data 1'!I2</f>
        <v>&amp; AUX</v>
      </c>
      <c r="J2" t="str">
        <f>'Reformated Gas PS-E Data 1'!J2</f>
        <v>FANS</v>
      </c>
      <c r="K2" t="str">
        <f>'Reformated Gas PS-E Data 1'!K2</f>
        <v>DISPLAY</v>
      </c>
      <c r="L2" t="str">
        <f>'Reformated Gas PS-E Data 1'!L2</f>
        <v>SUPPLEM</v>
      </c>
      <c r="M2" t="str">
        <f>'Reformated Gas PS-E Data 1'!M2</f>
        <v>HOT WTR</v>
      </c>
      <c r="N2" t="str">
        <f>'Reformated Gas PS-E Data 1'!N2</f>
        <v>USAGE</v>
      </c>
      <c r="O2" t="str">
        <f>'Reformated Gas PS-E Data 1'!O2</f>
        <v>TOTAL</v>
      </c>
    </row>
    <row r="4" spans="1:15" ht="12.75">
      <c r="A4" t="str">
        <f>'Reformated Gas PS-E Data 1'!A3</f>
        <v>JAN</v>
      </c>
      <c r="B4" t="str">
        <f>IF($B$2=1,"Mbtu","Therms")</f>
        <v>Therms</v>
      </c>
      <c r="C4">
        <f>$B$2*'Reformated Gas PS-E Data 1'!C3</f>
        <v>0</v>
      </c>
      <c r="D4">
        <f>$B$2*'Reformated Gas PS-E Data 1'!D3</f>
        <v>0</v>
      </c>
      <c r="E4">
        <f>$B$2*'Reformated Gas PS-E Data 1'!E3</f>
        <v>0</v>
      </c>
      <c r="F4">
        <f>$B$2*'Reformated Gas PS-E Data 1'!F3</f>
        <v>1260</v>
      </c>
      <c r="G4">
        <f>$B$2*'Reformated Gas PS-E Data 1'!G3</f>
        <v>0</v>
      </c>
      <c r="H4">
        <f>$B$2*'Reformated Gas PS-E Data 1'!H3</f>
        <v>0</v>
      </c>
      <c r="I4">
        <f>$B$2*'Reformated Gas PS-E Data 1'!I3</f>
        <v>0</v>
      </c>
      <c r="J4">
        <f>$B$2*'Reformated Gas PS-E Data 1'!J3</f>
        <v>0</v>
      </c>
      <c r="K4">
        <f>$B$2*'Reformated Gas PS-E Data 1'!K3</f>
        <v>0</v>
      </c>
      <c r="L4">
        <f>$B$2*'Reformated Gas PS-E Data 1'!L3</f>
        <v>0</v>
      </c>
      <c r="M4">
        <f>$B$2*'Reformated Gas PS-E Data 1'!M3</f>
        <v>440</v>
      </c>
      <c r="N4">
        <f>$B$2*'Reformated Gas PS-E Data 1'!N3</f>
        <v>0</v>
      </c>
      <c r="O4">
        <f>$B$2*'Reformated Gas PS-E Data 1'!O3</f>
        <v>1710</v>
      </c>
    </row>
    <row r="5" spans="1:15" ht="12.75">
      <c r="A5" t="str">
        <f>'Reformated Gas PS-E Data 1'!A6</f>
        <v>FEB</v>
      </c>
      <c r="B5" t="str">
        <f aca="true" t="shared" si="0" ref="B5:B15">IF($B$2=1,"Mbtu","Therms")</f>
        <v>Therms</v>
      </c>
      <c r="C5">
        <f>$B$2*'Reformated Gas PS-E Data 1'!C6</f>
        <v>0</v>
      </c>
      <c r="D5">
        <f>$B$2*'Reformated Gas PS-E Data 1'!D6</f>
        <v>0</v>
      </c>
      <c r="E5">
        <f>$B$2*'Reformated Gas PS-E Data 1'!E6</f>
        <v>0</v>
      </c>
      <c r="F5">
        <f>$B$2*'Reformated Gas PS-E Data 1'!F6</f>
        <v>550</v>
      </c>
      <c r="G5">
        <f>$B$2*'Reformated Gas PS-E Data 1'!G6</f>
        <v>0</v>
      </c>
      <c r="H5">
        <f>$B$2*'Reformated Gas PS-E Data 1'!H6</f>
        <v>0</v>
      </c>
      <c r="I5">
        <f>$B$2*'Reformated Gas PS-E Data 1'!I6</f>
        <v>0</v>
      </c>
      <c r="J5">
        <f>$B$2*'Reformated Gas PS-E Data 1'!J6</f>
        <v>0</v>
      </c>
      <c r="K5">
        <f>$B$2*'Reformated Gas PS-E Data 1'!K6</f>
        <v>0</v>
      </c>
      <c r="L5">
        <f>$B$2*'Reformated Gas PS-E Data 1'!L6</f>
        <v>0</v>
      </c>
      <c r="M5">
        <f>$B$2*'Reformated Gas PS-E Data 1'!M6</f>
        <v>410</v>
      </c>
      <c r="N5">
        <f>$B$2*'Reformated Gas PS-E Data 1'!N6</f>
        <v>0</v>
      </c>
      <c r="O5">
        <f>$B$2*'Reformated Gas PS-E Data 1'!O6</f>
        <v>960</v>
      </c>
    </row>
    <row r="6" spans="1:15" ht="12.75">
      <c r="A6" t="str">
        <f>'Reformated Gas PS-E Data 1'!A9</f>
        <v>MAR</v>
      </c>
      <c r="B6" t="str">
        <f t="shared" si="0"/>
        <v>Therms</v>
      </c>
      <c r="C6">
        <f>$B$2*'Reformated Gas PS-E Data 1'!C9</f>
        <v>0</v>
      </c>
      <c r="D6">
        <f>$B$2*'Reformated Gas PS-E Data 1'!D9</f>
        <v>0</v>
      </c>
      <c r="E6">
        <f>$B$2*'Reformated Gas PS-E Data 1'!E9</f>
        <v>0</v>
      </c>
      <c r="F6">
        <f>$B$2*'Reformated Gas PS-E Data 1'!F9</f>
        <v>370</v>
      </c>
      <c r="G6">
        <f>$B$2*'Reformated Gas PS-E Data 1'!G9</f>
        <v>0</v>
      </c>
      <c r="H6">
        <f>$B$2*'Reformated Gas PS-E Data 1'!H9</f>
        <v>0</v>
      </c>
      <c r="I6">
        <f>$B$2*'Reformated Gas PS-E Data 1'!I9</f>
        <v>0</v>
      </c>
      <c r="J6">
        <f>$B$2*'Reformated Gas PS-E Data 1'!J9</f>
        <v>0</v>
      </c>
      <c r="K6">
        <f>$B$2*'Reformated Gas PS-E Data 1'!K9</f>
        <v>0</v>
      </c>
      <c r="L6">
        <f>$B$2*'Reformated Gas PS-E Data 1'!L9</f>
        <v>0</v>
      </c>
      <c r="M6">
        <f>$B$2*'Reformated Gas PS-E Data 1'!M9</f>
        <v>450</v>
      </c>
      <c r="N6">
        <f>$B$2*'Reformated Gas PS-E Data 1'!N9</f>
        <v>0</v>
      </c>
      <c r="O6">
        <f>$B$2*'Reformated Gas PS-E Data 1'!O9</f>
        <v>820</v>
      </c>
    </row>
    <row r="7" spans="1:15" ht="12.75">
      <c r="A7" t="str">
        <f>'Reformated Gas PS-E Data 1'!A12</f>
        <v>APR</v>
      </c>
      <c r="B7" t="str">
        <f t="shared" si="0"/>
        <v>Therms</v>
      </c>
      <c r="C7">
        <f>$B$2*'Reformated Gas PS-E Data 1'!C12</f>
        <v>0</v>
      </c>
      <c r="D7">
        <f>$B$2*'Reformated Gas PS-E Data 1'!D12</f>
        <v>0</v>
      </c>
      <c r="E7">
        <f>$B$2*'Reformated Gas PS-E Data 1'!E12</f>
        <v>0</v>
      </c>
      <c r="F7">
        <f>$B$2*'Reformated Gas PS-E Data 1'!F12</f>
        <v>100</v>
      </c>
      <c r="G7">
        <f>$B$2*'Reformated Gas PS-E Data 1'!G12</f>
        <v>0</v>
      </c>
      <c r="H7">
        <f>$B$2*'Reformated Gas PS-E Data 1'!H12</f>
        <v>0</v>
      </c>
      <c r="I7">
        <f>$B$2*'Reformated Gas PS-E Data 1'!I12</f>
        <v>0</v>
      </c>
      <c r="J7">
        <f>$B$2*'Reformated Gas PS-E Data 1'!J12</f>
        <v>0</v>
      </c>
      <c r="K7">
        <f>$B$2*'Reformated Gas PS-E Data 1'!K12</f>
        <v>0</v>
      </c>
      <c r="L7">
        <f>$B$2*'Reformated Gas PS-E Data 1'!L12</f>
        <v>0</v>
      </c>
      <c r="M7">
        <f>$B$2*'Reformated Gas PS-E Data 1'!M12</f>
        <v>460</v>
      </c>
      <c r="N7">
        <f>$B$2*'Reformated Gas PS-E Data 1'!N12</f>
        <v>0</v>
      </c>
      <c r="O7">
        <f>$B$2*'Reformated Gas PS-E Data 1'!O12</f>
        <v>570</v>
      </c>
    </row>
    <row r="8" spans="1:15" ht="12.75">
      <c r="A8" t="str">
        <f>'Reformated Gas PS-E Data 1'!A15</f>
        <v>MAY</v>
      </c>
      <c r="B8" t="str">
        <f t="shared" si="0"/>
        <v>Therms</v>
      </c>
      <c r="C8">
        <f>$B$2*'Reformated Gas PS-E Data 1'!C15</f>
        <v>0</v>
      </c>
      <c r="D8">
        <f>$B$2*'Reformated Gas PS-E Data 1'!D15</f>
        <v>0</v>
      </c>
      <c r="E8">
        <f>$B$2*'Reformated Gas PS-E Data 1'!E15</f>
        <v>0</v>
      </c>
      <c r="F8">
        <f>$B$2*'Reformated Gas PS-E Data 1'!F15</f>
        <v>20</v>
      </c>
      <c r="G8">
        <f>$B$2*'Reformated Gas PS-E Data 1'!G15</f>
        <v>0</v>
      </c>
      <c r="H8">
        <f>$B$2*'Reformated Gas PS-E Data 1'!H15</f>
        <v>0</v>
      </c>
      <c r="I8">
        <f>$B$2*'Reformated Gas PS-E Data 1'!I15</f>
        <v>0</v>
      </c>
      <c r="J8">
        <f>$B$2*'Reformated Gas PS-E Data 1'!J15</f>
        <v>0</v>
      </c>
      <c r="K8">
        <f>$B$2*'Reformated Gas PS-E Data 1'!K15</f>
        <v>0</v>
      </c>
      <c r="L8">
        <f>$B$2*'Reformated Gas PS-E Data 1'!L15</f>
        <v>0</v>
      </c>
      <c r="M8">
        <f>$B$2*'Reformated Gas PS-E Data 1'!M15</f>
        <v>430</v>
      </c>
      <c r="N8">
        <f>$B$2*'Reformated Gas PS-E Data 1'!N15</f>
        <v>0</v>
      </c>
      <c r="O8">
        <f>$B$2*'Reformated Gas PS-E Data 1'!O15</f>
        <v>450</v>
      </c>
    </row>
    <row r="9" spans="1:15" ht="12.75">
      <c r="A9" t="str">
        <f>'Reformated Gas PS-E Data 1'!A18</f>
        <v>JUN</v>
      </c>
      <c r="B9" t="str">
        <f t="shared" si="0"/>
        <v>Therms</v>
      </c>
      <c r="C9">
        <f>$B$2*'Reformated Gas PS-E Data 1'!C18</f>
        <v>0</v>
      </c>
      <c r="D9">
        <f>$B$2*'Reformated Gas PS-E Data 1'!D18</f>
        <v>0</v>
      </c>
      <c r="E9">
        <f>$B$2*'Reformated Gas PS-E Data 1'!E18</f>
        <v>0</v>
      </c>
      <c r="F9">
        <f>$B$2*'Reformated Gas PS-E Data 1'!F18</f>
        <v>0</v>
      </c>
      <c r="G9">
        <f>$B$2*'Reformated Gas PS-E Data 1'!G18</f>
        <v>0</v>
      </c>
      <c r="H9">
        <f>$B$2*'Reformated Gas PS-E Data 1'!H18</f>
        <v>0</v>
      </c>
      <c r="I9">
        <f>$B$2*'Reformated Gas PS-E Data 1'!I18</f>
        <v>0</v>
      </c>
      <c r="J9">
        <f>$B$2*'Reformated Gas PS-E Data 1'!J18</f>
        <v>0</v>
      </c>
      <c r="K9">
        <f>$B$2*'Reformated Gas PS-E Data 1'!K18</f>
        <v>0</v>
      </c>
      <c r="L9">
        <f>$B$2*'Reformated Gas PS-E Data 1'!L18</f>
        <v>0</v>
      </c>
      <c r="M9">
        <f>$B$2*'Reformated Gas PS-E Data 1'!M18</f>
        <v>370</v>
      </c>
      <c r="N9">
        <f>$B$2*'Reformated Gas PS-E Data 1'!N18</f>
        <v>0</v>
      </c>
      <c r="O9">
        <f>$B$2*'Reformated Gas PS-E Data 1'!O18</f>
        <v>370</v>
      </c>
    </row>
    <row r="10" spans="1:15" ht="12.75">
      <c r="A10" t="str">
        <f>'Reformated Gas PS-E Data 1'!A21</f>
        <v>JUL</v>
      </c>
      <c r="B10" t="str">
        <f t="shared" si="0"/>
        <v>Therms</v>
      </c>
      <c r="C10">
        <f>$B$2*'Reformated Gas PS-E Data 1'!C21</f>
        <v>0</v>
      </c>
      <c r="D10">
        <f>$B$2*'Reformated Gas PS-E Data 1'!D21</f>
        <v>0</v>
      </c>
      <c r="E10">
        <f>$B$2*'Reformated Gas PS-E Data 1'!E21</f>
        <v>0</v>
      </c>
      <c r="F10">
        <f>$B$2*'Reformated Gas PS-E Data 1'!F21</f>
        <v>0</v>
      </c>
      <c r="G10">
        <f>$B$2*'Reformated Gas PS-E Data 1'!G21</f>
        <v>0</v>
      </c>
      <c r="H10">
        <f>$B$2*'Reformated Gas PS-E Data 1'!H21</f>
        <v>0</v>
      </c>
      <c r="I10">
        <f>$B$2*'Reformated Gas PS-E Data 1'!I21</f>
        <v>0</v>
      </c>
      <c r="J10">
        <f>$B$2*'Reformated Gas PS-E Data 1'!J21</f>
        <v>0</v>
      </c>
      <c r="K10">
        <f>$B$2*'Reformated Gas PS-E Data 1'!K21</f>
        <v>0</v>
      </c>
      <c r="L10">
        <f>$B$2*'Reformated Gas PS-E Data 1'!L21</f>
        <v>0</v>
      </c>
      <c r="M10">
        <f>$B$2*'Reformated Gas PS-E Data 1'!M21</f>
        <v>370</v>
      </c>
      <c r="N10">
        <f>$B$2*'Reformated Gas PS-E Data 1'!N21</f>
        <v>0</v>
      </c>
      <c r="O10">
        <f>$B$2*'Reformated Gas PS-E Data 1'!O21</f>
        <v>370</v>
      </c>
    </row>
    <row r="11" spans="1:15" ht="12.75">
      <c r="A11" t="str">
        <f>'Reformated Gas PS-E Data 1'!A24</f>
        <v>AUG</v>
      </c>
      <c r="B11" t="str">
        <f t="shared" si="0"/>
        <v>Therms</v>
      </c>
      <c r="C11">
        <f>$B$2*'Reformated Gas PS-E Data 1'!C24</f>
        <v>0</v>
      </c>
      <c r="D11">
        <f>$B$2*'Reformated Gas PS-E Data 1'!D24</f>
        <v>0</v>
      </c>
      <c r="E11">
        <f>$B$2*'Reformated Gas PS-E Data 1'!E24</f>
        <v>0</v>
      </c>
      <c r="F11">
        <f>$B$2*'Reformated Gas PS-E Data 1'!F24</f>
        <v>0</v>
      </c>
      <c r="G11">
        <f>$B$2*'Reformated Gas PS-E Data 1'!G24</f>
        <v>0</v>
      </c>
      <c r="H11">
        <f>$B$2*'Reformated Gas PS-E Data 1'!H24</f>
        <v>0</v>
      </c>
      <c r="I11">
        <f>$B$2*'Reformated Gas PS-E Data 1'!I24</f>
        <v>0</v>
      </c>
      <c r="J11">
        <f>$B$2*'Reformated Gas PS-E Data 1'!J24</f>
        <v>0</v>
      </c>
      <c r="K11">
        <f>$B$2*'Reformated Gas PS-E Data 1'!K24</f>
        <v>0</v>
      </c>
      <c r="L11">
        <f>$B$2*'Reformated Gas PS-E Data 1'!L24</f>
        <v>0</v>
      </c>
      <c r="M11">
        <f>$B$2*'Reformated Gas PS-E Data 1'!M24</f>
        <v>360</v>
      </c>
      <c r="N11">
        <f>$B$2*'Reformated Gas PS-E Data 1'!N24</f>
        <v>0</v>
      </c>
      <c r="O11">
        <f>$B$2*'Reformated Gas PS-E Data 1'!O24</f>
        <v>360</v>
      </c>
    </row>
    <row r="12" spans="1:15" ht="12.75">
      <c r="A12" t="str">
        <f>'Reformated Gas PS-E Data 1'!A27</f>
        <v>SEP</v>
      </c>
      <c r="B12" t="str">
        <f t="shared" si="0"/>
        <v>Therms</v>
      </c>
      <c r="C12">
        <f>$B$2*'Reformated Gas PS-E Data 1'!C27</f>
        <v>0</v>
      </c>
      <c r="D12">
        <f>$B$2*'Reformated Gas PS-E Data 1'!D27</f>
        <v>0</v>
      </c>
      <c r="E12">
        <f>$B$2*'Reformated Gas PS-E Data 1'!E27</f>
        <v>0</v>
      </c>
      <c r="F12">
        <f>$B$2*'Reformated Gas PS-E Data 1'!F27</f>
        <v>0</v>
      </c>
      <c r="G12">
        <f>$B$2*'Reformated Gas PS-E Data 1'!G27</f>
        <v>0</v>
      </c>
      <c r="H12">
        <f>$B$2*'Reformated Gas PS-E Data 1'!H27</f>
        <v>0</v>
      </c>
      <c r="I12">
        <f>$B$2*'Reformated Gas PS-E Data 1'!I27</f>
        <v>0</v>
      </c>
      <c r="J12">
        <f>$B$2*'Reformated Gas PS-E Data 1'!J27</f>
        <v>0</v>
      </c>
      <c r="K12">
        <f>$B$2*'Reformated Gas PS-E Data 1'!K27</f>
        <v>0</v>
      </c>
      <c r="L12">
        <f>$B$2*'Reformated Gas PS-E Data 1'!L27</f>
        <v>0</v>
      </c>
      <c r="M12">
        <f>$B$2*'Reformated Gas PS-E Data 1'!M27</f>
        <v>330</v>
      </c>
      <c r="N12">
        <f>$B$2*'Reformated Gas PS-E Data 1'!N27</f>
        <v>0</v>
      </c>
      <c r="O12">
        <f>$B$2*'Reformated Gas PS-E Data 1'!O27</f>
        <v>330</v>
      </c>
    </row>
    <row r="13" spans="1:15" ht="12.75">
      <c r="A13" t="str">
        <f>'Reformated Gas PS-E Data 1'!A30</f>
        <v>OCT</v>
      </c>
      <c r="B13" t="str">
        <f t="shared" si="0"/>
        <v>Therms</v>
      </c>
      <c r="C13">
        <f>$B$2*'Reformated Gas PS-E Data 1'!C30</f>
        <v>0</v>
      </c>
      <c r="D13">
        <f>$B$2*'Reformated Gas PS-E Data 1'!D30</f>
        <v>0</v>
      </c>
      <c r="E13">
        <f>$B$2*'Reformated Gas PS-E Data 1'!E30</f>
        <v>0</v>
      </c>
      <c r="F13">
        <f>$B$2*'Reformated Gas PS-E Data 1'!F30</f>
        <v>110</v>
      </c>
      <c r="G13">
        <f>$B$2*'Reformated Gas PS-E Data 1'!G30</f>
        <v>0</v>
      </c>
      <c r="H13">
        <f>$B$2*'Reformated Gas PS-E Data 1'!H30</f>
        <v>0</v>
      </c>
      <c r="I13">
        <f>$B$2*'Reformated Gas PS-E Data 1'!I30</f>
        <v>0</v>
      </c>
      <c r="J13">
        <f>$B$2*'Reformated Gas PS-E Data 1'!J30</f>
        <v>0</v>
      </c>
      <c r="K13">
        <f>$B$2*'Reformated Gas PS-E Data 1'!K30</f>
        <v>0</v>
      </c>
      <c r="L13">
        <f>$B$2*'Reformated Gas PS-E Data 1'!L30</f>
        <v>0</v>
      </c>
      <c r="M13">
        <f>$B$2*'Reformated Gas PS-E Data 1'!M30</f>
        <v>380</v>
      </c>
      <c r="N13">
        <f>$B$2*'Reformated Gas PS-E Data 1'!N30</f>
        <v>0</v>
      </c>
      <c r="O13">
        <f>$B$2*'Reformated Gas PS-E Data 1'!O30</f>
        <v>490</v>
      </c>
    </row>
    <row r="14" spans="1:15" ht="12.75">
      <c r="A14" t="str">
        <f>'Reformated Gas PS-E Data 1'!A33</f>
        <v>NOV</v>
      </c>
      <c r="B14" t="str">
        <f t="shared" si="0"/>
        <v>Therms</v>
      </c>
      <c r="C14">
        <f>$B$2*'Reformated Gas PS-E Data 1'!C33</f>
        <v>0</v>
      </c>
      <c r="D14">
        <f>$B$2*'Reformated Gas PS-E Data 1'!D33</f>
        <v>0</v>
      </c>
      <c r="E14">
        <f>$B$2*'Reformated Gas PS-E Data 1'!E33</f>
        <v>0</v>
      </c>
      <c r="F14">
        <f>$B$2*'Reformated Gas PS-E Data 1'!F33</f>
        <v>430</v>
      </c>
      <c r="G14">
        <f>$B$2*'Reformated Gas PS-E Data 1'!G33</f>
        <v>0</v>
      </c>
      <c r="H14">
        <f>$B$2*'Reformated Gas PS-E Data 1'!H33</f>
        <v>0</v>
      </c>
      <c r="I14">
        <f>$B$2*'Reformated Gas PS-E Data 1'!I33</f>
        <v>0</v>
      </c>
      <c r="J14">
        <f>$B$2*'Reformated Gas PS-E Data 1'!J33</f>
        <v>0</v>
      </c>
      <c r="K14">
        <f>$B$2*'Reformated Gas PS-E Data 1'!K33</f>
        <v>0</v>
      </c>
      <c r="L14">
        <f>$B$2*'Reformated Gas PS-E Data 1'!L33</f>
        <v>0</v>
      </c>
      <c r="M14">
        <f>$B$2*'Reformated Gas PS-E Data 1'!M33</f>
        <v>360</v>
      </c>
      <c r="N14">
        <f>$B$2*'Reformated Gas PS-E Data 1'!N33</f>
        <v>0</v>
      </c>
      <c r="O14">
        <f>$B$2*'Reformated Gas PS-E Data 1'!O33</f>
        <v>790</v>
      </c>
    </row>
    <row r="15" spans="1:15" ht="12.75">
      <c r="A15" t="str">
        <f>'Reformated Gas PS-E Data 1'!A36</f>
        <v>DEC</v>
      </c>
      <c r="B15" t="str">
        <f t="shared" si="0"/>
        <v>Therms</v>
      </c>
      <c r="C15">
        <f>$B$2*'Reformated Gas PS-E Data 1'!C36</f>
        <v>0</v>
      </c>
      <c r="D15">
        <f>$B$2*'Reformated Gas PS-E Data 1'!D36</f>
        <v>0</v>
      </c>
      <c r="E15">
        <f>$B$2*'Reformated Gas PS-E Data 1'!E36</f>
        <v>0</v>
      </c>
      <c r="F15">
        <f>$B$2*'Reformated Gas PS-E Data 1'!F36</f>
        <v>1160</v>
      </c>
      <c r="G15">
        <f>$B$2*'Reformated Gas PS-E Data 1'!G36</f>
        <v>0</v>
      </c>
      <c r="H15">
        <f>$B$2*'Reformated Gas PS-E Data 1'!H36</f>
        <v>0</v>
      </c>
      <c r="I15">
        <f>$B$2*'Reformated Gas PS-E Data 1'!I36</f>
        <v>0</v>
      </c>
      <c r="J15">
        <f>$B$2*'Reformated Gas PS-E Data 1'!J36</f>
        <v>0</v>
      </c>
      <c r="K15">
        <f>$B$2*'Reformated Gas PS-E Data 1'!K36</f>
        <v>0</v>
      </c>
      <c r="L15">
        <f>$B$2*'Reformated Gas PS-E Data 1'!L36</f>
        <v>0</v>
      </c>
      <c r="M15">
        <f>$B$2*'Reformated Gas PS-E Data 1'!M36</f>
        <v>420</v>
      </c>
      <c r="N15">
        <f>$B$2*'Reformated Gas PS-E Data 1'!N36</f>
        <v>0</v>
      </c>
      <c r="O15">
        <f>$B$2*'Reformated Gas PS-E Data 1'!O36</f>
        <v>1580</v>
      </c>
    </row>
    <row r="17" spans="1:14" ht="12.75">
      <c r="A17" t="s">
        <v>45</v>
      </c>
      <c r="B17" t="str">
        <f>'Reformated Gas PS-E Data 1'!B4</f>
        <v>Non-Coincident Mbtu/hr</v>
      </c>
      <c r="C17">
        <f>'Reformated Gas PS-E Data 1'!C4</f>
        <v>0</v>
      </c>
      <c r="D17">
        <f>'Reformated Gas PS-E Data 1'!D4</f>
        <v>0</v>
      </c>
      <c r="E17">
        <f>'Reformated Gas PS-E Data 1'!E4</f>
        <v>0</v>
      </c>
      <c r="F17">
        <f>'Reformated Gas PS-E Data 1'!F4</f>
        <v>7.2</v>
      </c>
      <c r="G17">
        <f>'Reformated Gas PS-E Data 1'!G4</f>
        <v>0</v>
      </c>
      <c r="H17">
        <f>'Reformated Gas PS-E Data 1'!H4</f>
        <v>0</v>
      </c>
      <c r="I17">
        <f>'Reformated Gas PS-E Data 1'!I4</f>
        <v>0</v>
      </c>
      <c r="J17">
        <f>'Reformated Gas PS-E Data 1'!J4</f>
        <v>0</v>
      </c>
      <c r="K17">
        <f>'Reformated Gas PS-E Data 1'!K4</f>
        <v>0</v>
      </c>
      <c r="L17">
        <f>'Reformated Gas PS-E Data 1'!L4</f>
        <v>0</v>
      </c>
      <c r="M17">
        <f>'Reformated Gas PS-E Data 1'!M4</f>
        <v>0.2</v>
      </c>
      <c r="N17">
        <f>'Reformated Gas PS-E Data 1'!N4</f>
        <v>0</v>
      </c>
    </row>
    <row r="18" spans="1:14" ht="12.75">
      <c r="A18" t="s">
        <v>46</v>
      </c>
      <c r="B18" t="str">
        <f>'Reformated Gas PS-E Data 1'!B7</f>
        <v>Non-Coincident Mbtu/hr</v>
      </c>
      <c r="C18">
        <f>'Reformated Gas PS-E Data 1'!C7</f>
        <v>0</v>
      </c>
      <c r="D18">
        <f>'Reformated Gas PS-E Data 1'!D7</f>
        <v>0</v>
      </c>
      <c r="E18">
        <f>'Reformated Gas PS-E Data 1'!E7</f>
        <v>0</v>
      </c>
      <c r="F18">
        <f>'Reformated Gas PS-E Data 1'!F7</f>
        <v>4.4</v>
      </c>
      <c r="G18">
        <f>'Reformated Gas PS-E Data 1'!G7</f>
        <v>0</v>
      </c>
      <c r="H18">
        <f>'Reformated Gas PS-E Data 1'!H7</f>
        <v>0</v>
      </c>
      <c r="I18">
        <f>'Reformated Gas PS-E Data 1'!I7</f>
        <v>0</v>
      </c>
      <c r="J18">
        <f>'Reformated Gas PS-E Data 1'!J7</f>
        <v>0</v>
      </c>
      <c r="K18">
        <f>'Reformated Gas PS-E Data 1'!K7</f>
        <v>0</v>
      </c>
      <c r="L18">
        <f>'Reformated Gas PS-E Data 1'!L7</f>
        <v>0</v>
      </c>
      <c r="M18">
        <f>'Reformated Gas PS-E Data 1'!M7</f>
        <v>0.2</v>
      </c>
      <c r="N18">
        <f>'Reformated Gas PS-E Data 1'!N7</f>
        <v>0</v>
      </c>
    </row>
    <row r="19" spans="1:14" ht="12.75">
      <c r="A19" t="s">
        <v>47</v>
      </c>
      <c r="B19" t="str">
        <f>'Reformated Gas PS-E Data 1'!B10</f>
        <v>Non-Coincident Mbtu/hr</v>
      </c>
      <c r="C19">
        <f>'Reformated Gas PS-E Data 1'!C10</f>
        <v>0</v>
      </c>
      <c r="D19">
        <f>'Reformated Gas PS-E Data 1'!D10</f>
        <v>0</v>
      </c>
      <c r="E19">
        <f>'Reformated Gas PS-E Data 1'!E10</f>
        <v>0</v>
      </c>
      <c r="F19">
        <f>'Reformated Gas PS-E Data 1'!F10</f>
        <v>3</v>
      </c>
      <c r="G19">
        <f>'Reformated Gas PS-E Data 1'!G10</f>
        <v>0</v>
      </c>
      <c r="H19">
        <f>'Reformated Gas PS-E Data 1'!H10</f>
        <v>0</v>
      </c>
      <c r="I19">
        <f>'Reformated Gas PS-E Data 1'!I10</f>
        <v>0</v>
      </c>
      <c r="J19">
        <f>'Reformated Gas PS-E Data 1'!J10</f>
        <v>0</v>
      </c>
      <c r="K19">
        <f>'Reformated Gas PS-E Data 1'!K10</f>
        <v>0</v>
      </c>
      <c r="L19">
        <f>'Reformated Gas PS-E Data 1'!L10</f>
        <v>0</v>
      </c>
      <c r="M19">
        <f>'Reformated Gas PS-E Data 1'!M10</f>
        <v>0.2</v>
      </c>
      <c r="N19">
        <f>'Reformated Gas PS-E Data 1'!N10</f>
        <v>0</v>
      </c>
    </row>
    <row r="20" spans="1:14" ht="12.75">
      <c r="A20" t="s">
        <v>48</v>
      </c>
      <c r="B20" t="str">
        <f>'Reformated Gas PS-E Data 1'!B13</f>
        <v>Non-Coincident Mbtu/hr</v>
      </c>
      <c r="C20">
        <f>'Reformated Gas PS-E Data 1'!C13</f>
        <v>0</v>
      </c>
      <c r="D20">
        <f>'Reformated Gas PS-E Data 1'!D13</f>
        <v>0</v>
      </c>
      <c r="E20">
        <f>'Reformated Gas PS-E Data 1'!E13</f>
        <v>0</v>
      </c>
      <c r="F20">
        <f>'Reformated Gas PS-E Data 1'!F13</f>
        <v>1.7</v>
      </c>
      <c r="G20">
        <f>'Reformated Gas PS-E Data 1'!G13</f>
        <v>0</v>
      </c>
      <c r="H20">
        <f>'Reformated Gas PS-E Data 1'!H13</f>
        <v>0</v>
      </c>
      <c r="I20">
        <f>'Reformated Gas PS-E Data 1'!I13</f>
        <v>0</v>
      </c>
      <c r="J20">
        <f>'Reformated Gas PS-E Data 1'!J13</f>
        <v>0</v>
      </c>
      <c r="K20">
        <f>'Reformated Gas PS-E Data 1'!K13</f>
        <v>0</v>
      </c>
      <c r="L20">
        <f>'Reformated Gas PS-E Data 1'!L13</f>
        <v>0</v>
      </c>
      <c r="M20">
        <f>'Reformated Gas PS-E Data 1'!M13</f>
        <v>0.2</v>
      </c>
      <c r="N20">
        <f>'Reformated Gas PS-E Data 1'!N13</f>
        <v>0</v>
      </c>
    </row>
    <row r="21" spans="1:14" ht="12.75">
      <c r="A21" t="s">
        <v>49</v>
      </c>
      <c r="B21" t="str">
        <f>'Reformated Gas PS-E Data 1'!B16</f>
        <v>Non-Coincident Mbtu/hr</v>
      </c>
      <c r="C21">
        <f>'Reformated Gas PS-E Data 1'!C16</f>
        <v>0</v>
      </c>
      <c r="D21">
        <f>'Reformated Gas PS-E Data 1'!D16</f>
        <v>0</v>
      </c>
      <c r="E21">
        <f>'Reformated Gas PS-E Data 1'!E16</f>
        <v>0</v>
      </c>
      <c r="F21">
        <f>'Reformated Gas PS-E Data 1'!F16</f>
        <v>0.8</v>
      </c>
      <c r="G21">
        <f>'Reformated Gas PS-E Data 1'!G16</f>
        <v>0</v>
      </c>
      <c r="H21">
        <f>'Reformated Gas PS-E Data 1'!H16</f>
        <v>0</v>
      </c>
      <c r="I21">
        <f>'Reformated Gas PS-E Data 1'!I16</f>
        <v>0</v>
      </c>
      <c r="J21">
        <f>'Reformated Gas PS-E Data 1'!J16</f>
        <v>0</v>
      </c>
      <c r="K21">
        <f>'Reformated Gas PS-E Data 1'!K16</f>
        <v>0</v>
      </c>
      <c r="L21">
        <f>'Reformated Gas PS-E Data 1'!L16</f>
        <v>0</v>
      </c>
      <c r="M21">
        <f>'Reformated Gas PS-E Data 1'!M16</f>
        <v>0.2</v>
      </c>
      <c r="N21">
        <f>'Reformated Gas PS-E Data 1'!N16</f>
        <v>0</v>
      </c>
    </row>
    <row r="22" spans="1:14" ht="12.75">
      <c r="A22" t="s">
        <v>50</v>
      </c>
      <c r="B22" t="str">
        <f>'Reformated Gas PS-E Data 1'!B19</f>
        <v>Non-Coincident Mbtu/hr</v>
      </c>
      <c r="C22">
        <f>'Reformated Gas PS-E Data 1'!C19</f>
        <v>0</v>
      </c>
      <c r="D22">
        <f>'Reformated Gas PS-E Data 1'!D19</f>
        <v>0</v>
      </c>
      <c r="E22">
        <f>'Reformated Gas PS-E Data 1'!E19</f>
        <v>0</v>
      </c>
      <c r="F22">
        <f>'Reformated Gas PS-E Data 1'!F19</f>
        <v>0</v>
      </c>
      <c r="G22">
        <f>'Reformated Gas PS-E Data 1'!G19</f>
        <v>0</v>
      </c>
      <c r="H22">
        <f>'Reformated Gas PS-E Data 1'!H19</f>
        <v>0</v>
      </c>
      <c r="I22">
        <f>'Reformated Gas PS-E Data 1'!I19</f>
        <v>0</v>
      </c>
      <c r="J22">
        <f>'Reformated Gas PS-E Data 1'!J19</f>
        <v>0</v>
      </c>
      <c r="K22">
        <f>'Reformated Gas PS-E Data 1'!K19</f>
        <v>0</v>
      </c>
      <c r="L22">
        <f>'Reformated Gas PS-E Data 1'!L19</f>
        <v>0</v>
      </c>
      <c r="M22">
        <f>'Reformated Gas PS-E Data 1'!M19</f>
        <v>0.2</v>
      </c>
      <c r="N22">
        <f>'Reformated Gas PS-E Data 1'!N19</f>
        <v>0</v>
      </c>
    </row>
    <row r="23" spans="1:14" ht="12.75">
      <c r="A23" t="s">
        <v>51</v>
      </c>
      <c r="B23" t="str">
        <f>'Reformated Gas PS-E Data 1'!B22</f>
        <v>Non-Coincident Mbtu/hr</v>
      </c>
      <c r="C23">
        <f>'Reformated Gas PS-E Data 1'!C22</f>
        <v>0</v>
      </c>
      <c r="D23">
        <f>'Reformated Gas PS-E Data 1'!D22</f>
        <v>0</v>
      </c>
      <c r="E23">
        <f>'Reformated Gas PS-E Data 1'!E22</f>
        <v>0</v>
      </c>
      <c r="F23">
        <f>'Reformated Gas PS-E Data 1'!F22</f>
        <v>0</v>
      </c>
      <c r="G23">
        <f>'Reformated Gas PS-E Data 1'!G22</f>
        <v>0</v>
      </c>
      <c r="H23">
        <f>'Reformated Gas PS-E Data 1'!H22</f>
        <v>0</v>
      </c>
      <c r="I23">
        <f>'Reformated Gas PS-E Data 1'!I22</f>
        <v>0</v>
      </c>
      <c r="J23">
        <f>'Reformated Gas PS-E Data 1'!J22</f>
        <v>0</v>
      </c>
      <c r="K23">
        <f>'Reformated Gas PS-E Data 1'!K22</f>
        <v>0</v>
      </c>
      <c r="L23">
        <f>'Reformated Gas PS-E Data 1'!L22</f>
        <v>0</v>
      </c>
      <c r="M23">
        <f>'Reformated Gas PS-E Data 1'!M22</f>
        <v>0.2</v>
      </c>
      <c r="N23">
        <f>'Reformated Gas PS-E Data 1'!N22</f>
        <v>0</v>
      </c>
    </row>
    <row r="24" spans="1:14" ht="12.75">
      <c r="A24" t="s">
        <v>52</v>
      </c>
      <c r="B24" t="str">
        <f>'Reformated Gas PS-E Data 1'!B25</f>
        <v>Non-Coincident Mbtu/hr</v>
      </c>
      <c r="C24">
        <f>'Reformated Gas PS-E Data 1'!C25</f>
        <v>0</v>
      </c>
      <c r="D24">
        <f>'Reformated Gas PS-E Data 1'!D25</f>
        <v>0</v>
      </c>
      <c r="E24">
        <f>'Reformated Gas PS-E Data 1'!E25</f>
        <v>0</v>
      </c>
      <c r="F24">
        <f>'Reformated Gas PS-E Data 1'!F25</f>
        <v>0</v>
      </c>
      <c r="G24">
        <f>'Reformated Gas PS-E Data 1'!G25</f>
        <v>0</v>
      </c>
      <c r="H24">
        <f>'Reformated Gas PS-E Data 1'!H25</f>
        <v>0</v>
      </c>
      <c r="I24">
        <f>'Reformated Gas PS-E Data 1'!I25</f>
        <v>0</v>
      </c>
      <c r="J24">
        <f>'Reformated Gas PS-E Data 1'!J25</f>
        <v>0</v>
      </c>
      <c r="K24">
        <f>'Reformated Gas PS-E Data 1'!K25</f>
        <v>0</v>
      </c>
      <c r="L24">
        <f>'Reformated Gas PS-E Data 1'!L25</f>
        <v>0</v>
      </c>
      <c r="M24">
        <f>'Reformated Gas PS-E Data 1'!M25</f>
        <v>0.2</v>
      </c>
      <c r="N24">
        <f>'Reformated Gas PS-E Data 1'!N25</f>
        <v>0</v>
      </c>
    </row>
    <row r="25" spans="1:14" ht="12.75">
      <c r="A25" t="s">
        <v>53</v>
      </c>
      <c r="B25" t="str">
        <f>'Reformated Gas PS-E Data 1'!B28</f>
        <v>Non-Coincident Mbtu/hr</v>
      </c>
      <c r="C25">
        <f>'Reformated Gas PS-E Data 1'!C28</f>
        <v>0</v>
      </c>
      <c r="D25">
        <f>'Reformated Gas PS-E Data 1'!D28</f>
        <v>0</v>
      </c>
      <c r="E25">
        <f>'Reformated Gas PS-E Data 1'!E28</f>
        <v>0</v>
      </c>
      <c r="F25">
        <f>'Reformated Gas PS-E Data 1'!F28</f>
        <v>0</v>
      </c>
      <c r="G25">
        <f>'Reformated Gas PS-E Data 1'!G28</f>
        <v>0</v>
      </c>
      <c r="H25">
        <f>'Reformated Gas PS-E Data 1'!H28</f>
        <v>0</v>
      </c>
      <c r="I25">
        <f>'Reformated Gas PS-E Data 1'!I28</f>
        <v>0</v>
      </c>
      <c r="J25">
        <f>'Reformated Gas PS-E Data 1'!J28</f>
        <v>0</v>
      </c>
      <c r="K25">
        <f>'Reformated Gas PS-E Data 1'!K28</f>
        <v>0</v>
      </c>
      <c r="L25">
        <f>'Reformated Gas PS-E Data 1'!L28</f>
        <v>0</v>
      </c>
      <c r="M25">
        <f>'Reformated Gas PS-E Data 1'!M28</f>
        <v>0.2</v>
      </c>
      <c r="N25">
        <f>'Reformated Gas PS-E Data 1'!N28</f>
        <v>0</v>
      </c>
    </row>
    <row r="26" spans="1:14" ht="12.75">
      <c r="A26" t="s">
        <v>54</v>
      </c>
      <c r="B26" t="str">
        <f>'Reformated Gas PS-E Data 1'!B31</f>
        <v>Non-Coincident Mbtu/hr</v>
      </c>
      <c r="C26">
        <f>'Reformated Gas PS-E Data 1'!C31</f>
        <v>0</v>
      </c>
      <c r="D26">
        <f>'Reformated Gas PS-E Data 1'!D31</f>
        <v>0</v>
      </c>
      <c r="E26">
        <f>'Reformated Gas PS-E Data 1'!E31</f>
        <v>0</v>
      </c>
      <c r="F26">
        <f>'Reformated Gas PS-E Data 1'!F31</f>
        <v>1.4</v>
      </c>
      <c r="G26">
        <f>'Reformated Gas PS-E Data 1'!G31</f>
        <v>0</v>
      </c>
      <c r="H26">
        <f>'Reformated Gas PS-E Data 1'!H31</f>
        <v>0</v>
      </c>
      <c r="I26">
        <f>'Reformated Gas PS-E Data 1'!I31</f>
        <v>0</v>
      </c>
      <c r="J26">
        <f>'Reformated Gas PS-E Data 1'!J31</f>
        <v>0</v>
      </c>
      <c r="K26">
        <f>'Reformated Gas PS-E Data 1'!K31</f>
        <v>0</v>
      </c>
      <c r="L26">
        <f>'Reformated Gas PS-E Data 1'!L31</f>
        <v>0</v>
      </c>
      <c r="M26">
        <f>'Reformated Gas PS-E Data 1'!M31</f>
        <v>0.2</v>
      </c>
      <c r="N26">
        <f>'Reformated Gas PS-E Data 1'!N31</f>
        <v>0</v>
      </c>
    </row>
    <row r="27" spans="1:14" ht="12.75">
      <c r="A27" t="s">
        <v>55</v>
      </c>
      <c r="B27" t="str">
        <f>'Reformated Gas PS-E Data 1'!B34</f>
        <v>Non-Coincident Mbtu/hr</v>
      </c>
      <c r="C27">
        <f>'Reformated Gas PS-E Data 1'!C34</f>
        <v>0</v>
      </c>
      <c r="D27">
        <f>'Reformated Gas PS-E Data 1'!D34</f>
        <v>0</v>
      </c>
      <c r="E27">
        <f>'Reformated Gas PS-E Data 1'!E34</f>
        <v>0</v>
      </c>
      <c r="F27">
        <f>'Reformated Gas PS-E Data 1'!F34</f>
        <v>3.8</v>
      </c>
      <c r="G27">
        <f>'Reformated Gas PS-E Data 1'!G34</f>
        <v>0</v>
      </c>
      <c r="H27">
        <f>'Reformated Gas PS-E Data 1'!H34</f>
        <v>0</v>
      </c>
      <c r="I27">
        <f>'Reformated Gas PS-E Data 1'!I34</f>
        <v>0</v>
      </c>
      <c r="J27">
        <f>'Reformated Gas PS-E Data 1'!J34</f>
        <v>0</v>
      </c>
      <c r="K27">
        <f>'Reformated Gas PS-E Data 1'!K34</f>
        <v>0</v>
      </c>
      <c r="L27">
        <f>'Reformated Gas PS-E Data 1'!L34</f>
        <v>0</v>
      </c>
      <c r="M27">
        <f>'Reformated Gas PS-E Data 1'!M34</f>
        <v>0.2</v>
      </c>
      <c r="N27">
        <f>'Reformated Gas PS-E Data 1'!N34</f>
        <v>0</v>
      </c>
    </row>
    <row r="28" spans="1:14" ht="12.75">
      <c r="A28" t="s">
        <v>56</v>
      </c>
      <c r="B28" t="str">
        <f>'Reformated Gas PS-E Data 1'!B37</f>
        <v>Non-Coincident Mbtu/hr</v>
      </c>
      <c r="C28">
        <f>'Reformated Gas PS-E Data 1'!C37</f>
        <v>0</v>
      </c>
      <c r="D28">
        <f>'Reformated Gas PS-E Data 1'!D37</f>
        <v>0</v>
      </c>
      <c r="E28">
        <f>'Reformated Gas PS-E Data 1'!E37</f>
        <v>0</v>
      </c>
      <c r="F28">
        <f>'Reformated Gas PS-E Data 1'!F37</f>
        <v>5.6</v>
      </c>
      <c r="G28">
        <f>'Reformated Gas PS-E Data 1'!G37</f>
        <v>0</v>
      </c>
      <c r="H28">
        <f>'Reformated Gas PS-E Data 1'!H37</f>
        <v>0</v>
      </c>
      <c r="I28">
        <f>'Reformated Gas PS-E Data 1'!I37</f>
        <v>0</v>
      </c>
      <c r="J28">
        <f>'Reformated Gas PS-E Data 1'!J37</f>
        <v>0</v>
      </c>
      <c r="K28">
        <f>'Reformated Gas PS-E Data 1'!K37</f>
        <v>0</v>
      </c>
      <c r="L28">
        <f>'Reformated Gas PS-E Data 1'!L37</f>
        <v>0</v>
      </c>
      <c r="M28">
        <f>'Reformated Gas PS-E Data 1'!M37</f>
        <v>0.2</v>
      </c>
      <c r="N28">
        <f>'Reformated Gas PS-E Data 1'!N37</f>
        <v>0</v>
      </c>
    </row>
    <row r="30" spans="1:16" ht="12.75">
      <c r="A30" t="s">
        <v>45</v>
      </c>
      <c r="B30" t="str">
        <f>'Reformated Gas PS-E Data 1'!B5</f>
        <v>Coincident Mbtu/hr</v>
      </c>
      <c r="C30">
        <f>'Reformated Gas PS-E Data 1'!C5</f>
        <v>0</v>
      </c>
      <c r="D30">
        <f>'Reformated Gas PS-E Data 1'!D5</f>
        <v>0</v>
      </c>
      <c r="E30">
        <f>'Reformated Gas PS-E Data 1'!E5</f>
        <v>0</v>
      </c>
      <c r="F30">
        <f>'Reformated Gas PS-E Data 1'!F5</f>
        <v>7.2</v>
      </c>
      <c r="G30">
        <f>'Reformated Gas PS-E Data 1'!G5</f>
        <v>0</v>
      </c>
      <c r="H30">
        <f>'Reformated Gas PS-E Data 1'!H5</f>
        <v>0</v>
      </c>
      <c r="I30">
        <f>'Reformated Gas PS-E Data 1'!I5</f>
        <v>0</v>
      </c>
      <c r="J30">
        <f>'Reformated Gas PS-E Data 1'!J5</f>
        <v>0</v>
      </c>
      <c r="K30">
        <f>'Reformated Gas PS-E Data 1'!K5</f>
        <v>0</v>
      </c>
      <c r="L30">
        <f>'Reformated Gas PS-E Data 1'!L5</f>
        <v>0</v>
      </c>
      <c r="M30">
        <f>'Reformated Gas PS-E Data 1'!M5</f>
        <v>0</v>
      </c>
      <c r="N30">
        <f>'Reformated Gas PS-E Data 1'!N5</f>
        <v>0</v>
      </c>
      <c r="O30">
        <f>'Reformated Gas PS-E Data 1'!O4</f>
        <v>7.2</v>
      </c>
      <c r="P30">
        <f aca="true" t="shared" si="1" ref="P30:P41">SUM(C30:N30)</f>
        <v>7.2</v>
      </c>
    </row>
    <row r="31" spans="1:16" ht="12.75">
      <c r="A31" t="s">
        <v>46</v>
      </c>
      <c r="B31" t="str">
        <f>'Reformated Gas PS-E Data 1'!B8</f>
        <v>Coincident Mbtu/hr</v>
      </c>
      <c r="C31">
        <f>'Reformated Gas PS-E Data 1'!C8</f>
        <v>0</v>
      </c>
      <c r="D31">
        <f>'Reformated Gas PS-E Data 1'!D8</f>
        <v>0</v>
      </c>
      <c r="E31">
        <f>'Reformated Gas PS-E Data 1'!E8</f>
        <v>0</v>
      </c>
      <c r="F31">
        <f>'Reformated Gas PS-E Data 1'!F8</f>
        <v>4.4</v>
      </c>
      <c r="G31">
        <f>'Reformated Gas PS-E Data 1'!G8</f>
        <v>0</v>
      </c>
      <c r="H31">
        <f>'Reformated Gas PS-E Data 1'!H8</f>
        <v>0</v>
      </c>
      <c r="I31">
        <f>'Reformated Gas PS-E Data 1'!I8</f>
        <v>0</v>
      </c>
      <c r="J31">
        <f>'Reformated Gas PS-E Data 1'!J8</f>
        <v>0</v>
      </c>
      <c r="K31">
        <f>'Reformated Gas PS-E Data 1'!K8</f>
        <v>0</v>
      </c>
      <c r="L31">
        <f>'Reformated Gas PS-E Data 1'!L8</f>
        <v>0</v>
      </c>
      <c r="M31">
        <f>'Reformated Gas PS-E Data 1'!M8</f>
        <v>0</v>
      </c>
      <c r="N31">
        <f>'Reformated Gas PS-E Data 1'!N8</f>
        <v>0</v>
      </c>
      <c r="O31">
        <f>'Reformated Gas PS-E Data 1'!O7</f>
        <v>4.4</v>
      </c>
      <c r="P31">
        <f t="shared" si="1"/>
        <v>4.4</v>
      </c>
    </row>
    <row r="32" spans="1:16" ht="12.75">
      <c r="A32" t="s">
        <v>47</v>
      </c>
      <c r="B32" t="str">
        <f>'Reformated Gas PS-E Data 1'!B11</f>
        <v>Coincident Mbtu/hr</v>
      </c>
      <c r="C32">
        <f>'Reformated Gas PS-E Data 1'!C11</f>
        <v>0</v>
      </c>
      <c r="D32">
        <f>'Reformated Gas PS-E Data 1'!D11</f>
        <v>0</v>
      </c>
      <c r="E32">
        <f>'Reformated Gas PS-E Data 1'!E11</f>
        <v>0</v>
      </c>
      <c r="F32">
        <f>'Reformated Gas PS-E Data 1'!F11</f>
        <v>3</v>
      </c>
      <c r="G32">
        <f>'Reformated Gas PS-E Data 1'!G11</f>
        <v>0</v>
      </c>
      <c r="H32">
        <f>'Reformated Gas PS-E Data 1'!H11</f>
        <v>0</v>
      </c>
      <c r="I32">
        <f>'Reformated Gas PS-E Data 1'!I11</f>
        <v>0</v>
      </c>
      <c r="J32">
        <f>'Reformated Gas PS-E Data 1'!J11</f>
        <v>0</v>
      </c>
      <c r="K32">
        <f>'Reformated Gas PS-E Data 1'!K11</f>
        <v>0</v>
      </c>
      <c r="L32">
        <f>'Reformated Gas PS-E Data 1'!L11</f>
        <v>0</v>
      </c>
      <c r="M32">
        <f>'Reformated Gas PS-E Data 1'!M11</f>
        <v>0</v>
      </c>
      <c r="N32">
        <f>'Reformated Gas PS-E Data 1'!N11</f>
        <v>0</v>
      </c>
      <c r="O32">
        <f>'Reformated Gas PS-E Data 1'!O10</f>
        <v>3</v>
      </c>
      <c r="P32">
        <f t="shared" si="1"/>
        <v>3</v>
      </c>
    </row>
    <row r="33" spans="1:16" ht="12.75">
      <c r="A33" t="s">
        <v>48</v>
      </c>
      <c r="B33" t="str">
        <f>'Reformated Gas PS-E Data 1'!B14</f>
        <v>Coincident Mbtu/hr</v>
      </c>
      <c r="C33">
        <f>'Reformated Gas PS-E Data 1'!C14</f>
        <v>0</v>
      </c>
      <c r="D33">
        <f>'Reformated Gas PS-E Data 1'!D14</f>
        <v>0</v>
      </c>
      <c r="E33">
        <f>'Reformated Gas PS-E Data 1'!E14</f>
        <v>0</v>
      </c>
      <c r="F33">
        <f>'Reformated Gas PS-E Data 1'!F14</f>
        <v>1.7</v>
      </c>
      <c r="G33">
        <f>'Reformated Gas PS-E Data 1'!G14</f>
        <v>0</v>
      </c>
      <c r="H33">
        <f>'Reformated Gas PS-E Data 1'!H14</f>
        <v>0</v>
      </c>
      <c r="I33">
        <f>'Reformated Gas PS-E Data 1'!I14</f>
        <v>0</v>
      </c>
      <c r="J33">
        <f>'Reformated Gas PS-E Data 1'!J14</f>
        <v>0</v>
      </c>
      <c r="K33">
        <f>'Reformated Gas PS-E Data 1'!K14</f>
        <v>0</v>
      </c>
      <c r="L33">
        <f>'Reformated Gas PS-E Data 1'!L14</f>
        <v>0</v>
      </c>
      <c r="M33">
        <f>'Reformated Gas PS-E Data 1'!M14</f>
        <v>0</v>
      </c>
      <c r="N33">
        <f>'Reformated Gas PS-E Data 1'!N14</f>
        <v>0</v>
      </c>
      <c r="O33">
        <f>'Reformated Gas PS-E Data 1'!O13</f>
        <v>1.7</v>
      </c>
      <c r="P33">
        <f t="shared" si="1"/>
        <v>1.7</v>
      </c>
    </row>
    <row r="34" spans="1:16" ht="12.75">
      <c r="A34" t="s">
        <v>49</v>
      </c>
      <c r="B34" t="str">
        <f>'Reformated Gas PS-E Data 1'!B17</f>
        <v>Coincident Mbtu/hr</v>
      </c>
      <c r="C34">
        <f>'Reformated Gas PS-E Data 1'!C17</f>
        <v>0</v>
      </c>
      <c r="D34">
        <f>'Reformated Gas PS-E Data 1'!D17</f>
        <v>0</v>
      </c>
      <c r="E34">
        <f>'Reformated Gas PS-E Data 1'!E17</f>
        <v>0</v>
      </c>
      <c r="F34">
        <f>'Reformated Gas PS-E Data 1'!F17</f>
        <v>0.8</v>
      </c>
      <c r="G34">
        <f>'Reformated Gas PS-E Data 1'!G17</f>
        <v>0</v>
      </c>
      <c r="H34">
        <f>'Reformated Gas PS-E Data 1'!H17</f>
        <v>0</v>
      </c>
      <c r="I34">
        <f>'Reformated Gas PS-E Data 1'!I17</f>
        <v>0</v>
      </c>
      <c r="J34">
        <f>'Reformated Gas PS-E Data 1'!J17</f>
        <v>0</v>
      </c>
      <c r="K34">
        <f>'Reformated Gas PS-E Data 1'!K17</f>
        <v>0</v>
      </c>
      <c r="L34">
        <f>'Reformated Gas PS-E Data 1'!L17</f>
        <v>0</v>
      </c>
      <c r="M34">
        <f>'Reformated Gas PS-E Data 1'!M17</f>
        <v>0</v>
      </c>
      <c r="N34">
        <f>'Reformated Gas PS-E Data 1'!N17</f>
        <v>0</v>
      </c>
      <c r="O34">
        <f>'Reformated Gas PS-E Data 1'!O16</f>
        <v>0.8</v>
      </c>
      <c r="P34">
        <f t="shared" si="1"/>
        <v>0.8</v>
      </c>
    </row>
    <row r="35" spans="1:16" ht="12.75">
      <c r="A35" t="s">
        <v>50</v>
      </c>
      <c r="B35" t="str">
        <f>'Reformated Gas PS-E Data 1'!B20</f>
        <v>Coincident Mbtu/hr</v>
      </c>
      <c r="C35">
        <f>'Reformated Gas PS-E Data 1'!C20</f>
        <v>0</v>
      </c>
      <c r="D35">
        <f>'Reformated Gas PS-E Data 1'!D20</f>
        <v>0</v>
      </c>
      <c r="E35">
        <f>'Reformated Gas PS-E Data 1'!E20</f>
        <v>0</v>
      </c>
      <c r="F35">
        <f>'Reformated Gas PS-E Data 1'!F20</f>
        <v>0</v>
      </c>
      <c r="G35">
        <f>'Reformated Gas PS-E Data 1'!G20</f>
        <v>0</v>
      </c>
      <c r="H35">
        <f>'Reformated Gas PS-E Data 1'!H20</f>
        <v>0</v>
      </c>
      <c r="I35">
        <f>'Reformated Gas PS-E Data 1'!I20</f>
        <v>0</v>
      </c>
      <c r="J35">
        <f>'Reformated Gas PS-E Data 1'!J20</f>
        <v>0</v>
      </c>
      <c r="K35">
        <f>'Reformated Gas PS-E Data 1'!K20</f>
        <v>0</v>
      </c>
      <c r="L35">
        <f>'Reformated Gas PS-E Data 1'!L20</f>
        <v>0</v>
      </c>
      <c r="M35">
        <f>'Reformated Gas PS-E Data 1'!M20</f>
        <v>0.2</v>
      </c>
      <c r="N35">
        <f>'Reformated Gas PS-E Data 1'!N20</f>
        <v>0</v>
      </c>
      <c r="O35">
        <f>'Reformated Gas PS-E Data 1'!O19</f>
        <v>0.2</v>
      </c>
      <c r="P35">
        <f t="shared" si="1"/>
        <v>0.2</v>
      </c>
    </row>
    <row r="36" spans="1:16" ht="12.75">
      <c r="A36" t="s">
        <v>51</v>
      </c>
      <c r="B36" t="str">
        <f>'Reformated Gas PS-E Data 1'!B23</f>
        <v>Coincident Mbtu/hr</v>
      </c>
      <c r="C36">
        <f>'Reformated Gas PS-E Data 1'!C23</f>
        <v>0</v>
      </c>
      <c r="D36">
        <f>'Reformated Gas PS-E Data 1'!D23</f>
        <v>0</v>
      </c>
      <c r="E36">
        <f>'Reformated Gas PS-E Data 1'!E23</f>
        <v>0</v>
      </c>
      <c r="F36">
        <f>'Reformated Gas PS-E Data 1'!F23</f>
        <v>0</v>
      </c>
      <c r="G36">
        <f>'Reformated Gas PS-E Data 1'!G23</f>
        <v>0</v>
      </c>
      <c r="H36">
        <f>'Reformated Gas PS-E Data 1'!H23</f>
        <v>0</v>
      </c>
      <c r="I36">
        <f>'Reformated Gas PS-E Data 1'!I23</f>
        <v>0</v>
      </c>
      <c r="J36">
        <f>'Reformated Gas PS-E Data 1'!J23</f>
        <v>0</v>
      </c>
      <c r="K36">
        <f>'Reformated Gas PS-E Data 1'!K23</f>
        <v>0</v>
      </c>
      <c r="L36">
        <f>'Reformated Gas PS-E Data 1'!L23</f>
        <v>0</v>
      </c>
      <c r="M36">
        <f>'Reformated Gas PS-E Data 1'!M23</f>
        <v>0.2</v>
      </c>
      <c r="N36">
        <f>'Reformated Gas PS-E Data 1'!N23</f>
        <v>0</v>
      </c>
      <c r="O36">
        <f>'Reformated Gas PS-E Data 1'!O22</f>
        <v>0.2</v>
      </c>
      <c r="P36">
        <f t="shared" si="1"/>
        <v>0.2</v>
      </c>
    </row>
    <row r="37" spans="1:16" ht="12.75">
      <c r="A37" t="s">
        <v>52</v>
      </c>
      <c r="B37" t="str">
        <f>'Reformated Gas PS-E Data 1'!B26</f>
        <v>Coincident Mbtu/hr</v>
      </c>
      <c r="C37">
        <f>'Reformated Gas PS-E Data 1'!C26</f>
        <v>0</v>
      </c>
      <c r="D37">
        <f>'Reformated Gas PS-E Data 1'!D26</f>
        <v>0</v>
      </c>
      <c r="E37">
        <f>'Reformated Gas PS-E Data 1'!E26</f>
        <v>0</v>
      </c>
      <c r="F37">
        <f>'Reformated Gas PS-E Data 1'!F26</f>
        <v>0</v>
      </c>
      <c r="G37">
        <f>'Reformated Gas PS-E Data 1'!G26</f>
        <v>0</v>
      </c>
      <c r="H37">
        <f>'Reformated Gas PS-E Data 1'!H26</f>
        <v>0</v>
      </c>
      <c r="I37">
        <f>'Reformated Gas PS-E Data 1'!I26</f>
        <v>0</v>
      </c>
      <c r="J37">
        <f>'Reformated Gas PS-E Data 1'!J26</f>
        <v>0</v>
      </c>
      <c r="K37">
        <f>'Reformated Gas PS-E Data 1'!K26</f>
        <v>0</v>
      </c>
      <c r="L37">
        <f>'Reformated Gas PS-E Data 1'!L26</f>
        <v>0</v>
      </c>
      <c r="M37">
        <f>'Reformated Gas PS-E Data 1'!M26</f>
        <v>0.2</v>
      </c>
      <c r="N37">
        <f>'Reformated Gas PS-E Data 1'!N26</f>
        <v>0</v>
      </c>
      <c r="O37">
        <f>'Reformated Gas PS-E Data 1'!O25</f>
        <v>0.2</v>
      </c>
      <c r="P37">
        <f t="shared" si="1"/>
        <v>0.2</v>
      </c>
    </row>
    <row r="38" spans="1:16" ht="12.75">
      <c r="A38" t="s">
        <v>53</v>
      </c>
      <c r="B38" t="str">
        <f>'Reformated Gas PS-E Data 1'!B29</f>
        <v>Coincident Mbtu/hr</v>
      </c>
      <c r="C38">
        <f>'Reformated Gas PS-E Data 1'!C29</f>
        <v>0</v>
      </c>
      <c r="D38">
        <f>'Reformated Gas PS-E Data 1'!D29</f>
        <v>0</v>
      </c>
      <c r="E38">
        <f>'Reformated Gas PS-E Data 1'!E29</f>
        <v>0</v>
      </c>
      <c r="F38">
        <f>'Reformated Gas PS-E Data 1'!F29</f>
        <v>0</v>
      </c>
      <c r="G38">
        <f>'Reformated Gas PS-E Data 1'!G29</f>
        <v>0</v>
      </c>
      <c r="H38">
        <f>'Reformated Gas PS-E Data 1'!H29</f>
        <v>0</v>
      </c>
      <c r="I38">
        <f>'Reformated Gas PS-E Data 1'!I29</f>
        <v>0</v>
      </c>
      <c r="J38">
        <f>'Reformated Gas PS-E Data 1'!J29</f>
        <v>0</v>
      </c>
      <c r="K38">
        <f>'Reformated Gas PS-E Data 1'!K29</f>
        <v>0</v>
      </c>
      <c r="L38">
        <f>'Reformated Gas PS-E Data 1'!L29</f>
        <v>0</v>
      </c>
      <c r="M38">
        <f>'Reformated Gas PS-E Data 1'!M29</f>
        <v>0.2</v>
      </c>
      <c r="N38">
        <f>'Reformated Gas PS-E Data 1'!N29</f>
        <v>0</v>
      </c>
      <c r="O38">
        <f>'Reformated Gas PS-E Data 1'!O28</f>
        <v>0.2</v>
      </c>
      <c r="P38">
        <f t="shared" si="1"/>
        <v>0.2</v>
      </c>
    </row>
    <row r="39" spans="1:16" ht="12.75">
      <c r="A39" t="s">
        <v>54</v>
      </c>
      <c r="B39" t="str">
        <f>'Reformated Gas PS-E Data 1'!B32</f>
        <v>Coincident Mbtu/hr</v>
      </c>
      <c r="C39">
        <f>'Reformated Gas PS-E Data 1'!C32</f>
        <v>0</v>
      </c>
      <c r="D39">
        <f>'Reformated Gas PS-E Data 1'!D32</f>
        <v>0</v>
      </c>
      <c r="E39">
        <f>'Reformated Gas PS-E Data 1'!E32</f>
        <v>0</v>
      </c>
      <c r="F39">
        <f>'Reformated Gas PS-E Data 1'!F32</f>
        <v>1.4</v>
      </c>
      <c r="G39">
        <f>'Reformated Gas PS-E Data 1'!G32</f>
        <v>0</v>
      </c>
      <c r="H39">
        <f>'Reformated Gas PS-E Data 1'!H32</f>
        <v>0</v>
      </c>
      <c r="I39">
        <f>'Reformated Gas PS-E Data 1'!I32</f>
        <v>0</v>
      </c>
      <c r="J39">
        <f>'Reformated Gas PS-E Data 1'!J32</f>
        <v>0</v>
      </c>
      <c r="K39">
        <f>'Reformated Gas PS-E Data 1'!K32</f>
        <v>0</v>
      </c>
      <c r="L39">
        <f>'Reformated Gas PS-E Data 1'!L32</f>
        <v>0</v>
      </c>
      <c r="M39">
        <f>'Reformated Gas PS-E Data 1'!M32</f>
        <v>0</v>
      </c>
      <c r="N39">
        <f>'Reformated Gas PS-E Data 1'!N32</f>
        <v>0</v>
      </c>
      <c r="O39">
        <f>'Reformated Gas PS-E Data 1'!O31</f>
        <v>1.4</v>
      </c>
      <c r="P39">
        <f t="shared" si="1"/>
        <v>1.4</v>
      </c>
    </row>
    <row r="40" spans="1:16" ht="12.75">
      <c r="A40" t="s">
        <v>55</v>
      </c>
      <c r="B40" t="str">
        <f>'Reformated Gas PS-E Data 1'!B35</f>
        <v>Coincident Mbtu/hr</v>
      </c>
      <c r="C40">
        <f>'Reformated Gas PS-E Data 1'!C35</f>
        <v>0</v>
      </c>
      <c r="D40">
        <f>'Reformated Gas PS-E Data 1'!D35</f>
        <v>0</v>
      </c>
      <c r="E40">
        <f>'Reformated Gas PS-E Data 1'!E35</f>
        <v>0</v>
      </c>
      <c r="F40">
        <f>'Reformated Gas PS-E Data 1'!F35</f>
        <v>3.8</v>
      </c>
      <c r="G40">
        <f>'Reformated Gas PS-E Data 1'!G35</f>
        <v>0</v>
      </c>
      <c r="H40">
        <f>'Reformated Gas PS-E Data 1'!H35</f>
        <v>0</v>
      </c>
      <c r="I40">
        <f>'Reformated Gas PS-E Data 1'!I35</f>
        <v>0</v>
      </c>
      <c r="J40">
        <f>'Reformated Gas PS-E Data 1'!J35</f>
        <v>0</v>
      </c>
      <c r="K40">
        <f>'Reformated Gas PS-E Data 1'!K35</f>
        <v>0</v>
      </c>
      <c r="L40">
        <f>'Reformated Gas PS-E Data 1'!L35</f>
        <v>0</v>
      </c>
      <c r="M40">
        <f>'Reformated Gas PS-E Data 1'!M35</f>
        <v>0</v>
      </c>
      <c r="N40">
        <f>'Reformated Gas PS-E Data 1'!N35</f>
        <v>0</v>
      </c>
      <c r="O40">
        <f>'Reformated Gas PS-E Data 1'!O34</f>
        <v>3.9</v>
      </c>
      <c r="P40">
        <f t="shared" si="1"/>
        <v>3.8</v>
      </c>
    </row>
    <row r="41" spans="1:16" ht="12.75">
      <c r="A41" t="s">
        <v>56</v>
      </c>
      <c r="B41" t="str">
        <f>'Reformated Gas PS-E Data 1'!B38</f>
        <v>Coincident Mbtu/hr</v>
      </c>
      <c r="C41">
        <f>'Reformated Gas PS-E Data 1'!C38</f>
        <v>0</v>
      </c>
      <c r="D41">
        <f>'Reformated Gas PS-E Data 1'!D38</f>
        <v>0</v>
      </c>
      <c r="E41">
        <f>'Reformated Gas PS-E Data 1'!E38</f>
        <v>0</v>
      </c>
      <c r="F41">
        <f>'Reformated Gas PS-E Data 1'!F38</f>
        <v>5.6</v>
      </c>
      <c r="G41">
        <f>'Reformated Gas PS-E Data 1'!G38</f>
        <v>0</v>
      </c>
      <c r="H41">
        <f>'Reformated Gas PS-E Data 1'!H38</f>
        <v>0</v>
      </c>
      <c r="I41">
        <f>'Reformated Gas PS-E Data 1'!I38</f>
        <v>0</v>
      </c>
      <c r="J41">
        <f>'Reformated Gas PS-E Data 1'!J38</f>
        <v>0</v>
      </c>
      <c r="K41">
        <f>'Reformated Gas PS-E Data 1'!K38</f>
        <v>0</v>
      </c>
      <c r="L41">
        <f>'Reformated Gas PS-E Data 1'!L38</f>
        <v>0</v>
      </c>
      <c r="M41">
        <f>'Reformated Gas PS-E Data 1'!M38</f>
        <v>0</v>
      </c>
      <c r="N41">
        <f>'Reformated Gas PS-E Data 1'!N38</f>
        <v>0</v>
      </c>
      <c r="O41">
        <f>'Reformated Gas PS-E Data 1'!O37</f>
        <v>5.6</v>
      </c>
      <c r="P41">
        <f t="shared" si="1"/>
        <v>5.6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9" width="12.7109375" style="2" customWidth="1"/>
    <col min="10" max="10" width="10.57421875" style="2" customWidth="1"/>
    <col min="11" max="11" width="12.28125" style="2" customWidth="1"/>
    <col min="12" max="13" width="14.00390625" style="2" customWidth="1"/>
    <col min="14" max="14" width="12.421875" style="2" customWidth="1"/>
    <col min="15" max="17" width="12.421875" style="0" customWidth="1"/>
    <col min="18" max="18" width="12.00390625" style="0" bestFit="1" customWidth="1"/>
    <col min="20" max="25" width="11.28125" style="0" customWidth="1"/>
  </cols>
  <sheetData>
    <row r="1" spans="3:14" ht="13.5" thickBot="1">
      <c r="C1" s="14" t="s">
        <v>82</v>
      </c>
      <c r="D1" s="14"/>
      <c r="G1" s="4" t="s">
        <v>80</v>
      </c>
      <c r="H1" s="4" t="s">
        <v>80</v>
      </c>
      <c r="I1" s="4"/>
      <c r="J1"/>
      <c r="M1" s="4" t="s">
        <v>80</v>
      </c>
      <c r="N1" s="4" t="s">
        <v>80</v>
      </c>
    </row>
    <row r="2" spans="3:14" ht="12.75">
      <c r="C2" s="14" t="s">
        <v>83</v>
      </c>
      <c r="D2" s="11" t="s">
        <v>72</v>
      </c>
      <c r="E2" s="11" t="s">
        <v>72</v>
      </c>
      <c r="F2" s="4" t="s">
        <v>72</v>
      </c>
      <c r="G2" s="4" t="s">
        <v>73</v>
      </c>
      <c r="H2" s="4" t="s">
        <v>74</v>
      </c>
      <c r="I2" s="4"/>
      <c r="J2"/>
      <c r="K2" s="11" t="s">
        <v>72</v>
      </c>
      <c r="L2" s="4" t="s">
        <v>72</v>
      </c>
      <c r="M2" s="4" t="s">
        <v>73</v>
      </c>
      <c r="N2" s="4" t="s">
        <v>74</v>
      </c>
    </row>
    <row r="3" spans="3:14" ht="12.75">
      <c r="C3" s="14" t="s">
        <v>84</v>
      </c>
      <c r="D3" s="12" t="s">
        <v>71</v>
      </c>
      <c r="E3" s="12" t="s">
        <v>44</v>
      </c>
      <c r="F3" s="4" t="s">
        <v>70</v>
      </c>
      <c r="G3" s="4" t="s">
        <v>70</v>
      </c>
      <c r="H3" s="4" t="s">
        <v>70</v>
      </c>
      <c r="I3" s="4"/>
      <c r="J3"/>
      <c r="K3" s="12" t="s">
        <v>144</v>
      </c>
      <c r="L3" s="4" t="s">
        <v>168</v>
      </c>
      <c r="M3" s="4" t="s">
        <v>168</v>
      </c>
      <c r="N3" s="4" t="s">
        <v>168</v>
      </c>
    </row>
    <row r="4" spans="1:14" ht="12.75">
      <c r="A4" s="2" t="s">
        <v>45</v>
      </c>
      <c r="B4" s="2">
        <v>1</v>
      </c>
      <c r="C4" s="14">
        <v>31</v>
      </c>
      <c r="D4" s="19">
        <f aca="true" t="shared" si="0" ref="D4:D15">H57</f>
        <v>642.9</v>
      </c>
      <c r="E4" s="19">
        <f aca="true" t="shared" si="1" ref="E4:E15">H42</f>
        <v>195066</v>
      </c>
      <c r="F4" s="18">
        <f>IF(E4&lt;&gt;"",E4/$C4,"")</f>
        <v>6292.451612903225</v>
      </c>
      <c r="G4" s="18">
        <f aca="true" t="shared" si="2" ref="G4:G15">IF($F4&lt;&gt;"",$F4+($F4*$B$37),"")</f>
        <v>6521.268035190616</v>
      </c>
      <c r="H4" s="18">
        <f aca="true" t="shared" si="3" ref="H4:H15">IF($F4&lt;&gt;"",$F4-($F4*$B$37),"")</f>
        <v>6063.635190615835</v>
      </c>
      <c r="I4" s="18"/>
      <c r="J4"/>
      <c r="K4" s="19">
        <v>4993</v>
      </c>
      <c r="L4" s="18">
        <f>IF(K4&lt;&gt;"",K4/$C4,"")</f>
        <v>161.06451612903226</v>
      </c>
      <c r="M4" s="18">
        <f aca="true" t="shared" si="4" ref="M4:M15">IF($L4&lt;&gt;"",$L4+($L4*$B$37),"")</f>
        <v>166.92140762463342</v>
      </c>
      <c r="N4" s="18">
        <f aca="true" t="shared" si="5" ref="N4:N15">IF($L4&lt;&gt;"",$L4-($L4*$B$37),"")</f>
        <v>155.2076246334311</v>
      </c>
    </row>
    <row r="5" spans="1:14" ht="12.75">
      <c r="A5" s="2" t="s">
        <v>46</v>
      </c>
      <c r="B5" s="2">
        <v>2</v>
      </c>
      <c r="C5" s="14">
        <v>28</v>
      </c>
      <c r="D5" s="19">
        <f t="shared" si="0"/>
        <v>751.9</v>
      </c>
      <c r="E5" s="19">
        <f t="shared" si="1"/>
        <v>184490</v>
      </c>
      <c r="F5" s="18">
        <f aca="true" t="shared" si="6" ref="F5:F15">IF(E5&lt;&gt;"",E5/$C5,"")</f>
        <v>6588.928571428572</v>
      </c>
      <c r="G5" s="18">
        <f t="shared" si="2"/>
        <v>6828.525974025974</v>
      </c>
      <c r="H5" s="18">
        <f t="shared" si="3"/>
        <v>6349.331168831169</v>
      </c>
      <c r="I5" s="18"/>
      <c r="J5"/>
      <c r="K5" s="19">
        <v>2725</v>
      </c>
      <c r="L5" s="18">
        <f aca="true" t="shared" si="7" ref="L5:L15">IF(K5&lt;&gt;"",K5/$C5,"")</f>
        <v>97.32142857142857</v>
      </c>
      <c r="M5" s="18">
        <f t="shared" si="4"/>
        <v>100.8603896103896</v>
      </c>
      <c r="N5" s="18">
        <f t="shared" si="5"/>
        <v>93.78246753246754</v>
      </c>
    </row>
    <row r="6" spans="1:14" ht="12.75">
      <c r="A6" s="2" t="s">
        <v>47</v>
      </c>
      <c r="B6" s="2">
        <v>3</v>
      </c>
      <c r="C6" s="14">
        <v>31</v>
      </c>
      <c r="D6" s="19">
        <f t="shared" si="0"/>
        <v>763.3</v>
      </c>
      <c r="E6" s="19">
        <f t="shared" si="1"/>
        <v>209825</v>
      </c>
      <c r="F6" s="18">
        <f t="shared" si="6"/>
        <v>6768.548387096775</v>
      </c>
      <c r="G6" s="18">
        <f t="shared" si="2"/>
        <v>7014.677419354839</v>
      </c>
      <c r="H6" s="18">
        <f t="shared" si="3"/>
        <v>6522.41935483871</v>
      </c>
      <c r="I6" s="18"/>
      <c r="J6"/>
      <c r="K6" s="19">
        <v>2218</v>
      </c>
      <c r="L6" s="18">
        <f t="shared" si="7"/>
        <v>71.54838709677419</v>
      </c>
      <c r="M6" s="18">
        <f t="shared" si="4"/>
        <v>74.15014662756599</v>
      </c>
      <c r="N6" s="18">
        <f t="shared" si="5"/>
        <v>68.9466275659824</v>
      </c>
    </row>
    <row r="7" spans="1:14" ht="12.75">
      <c r="A7" s="2" t="s">
        <v>48</v>
      </c>
      <c r="B7" s="2">
        <v>4</v>
      </c>
      <c r="C7" s="14">
        <v>30</v>
      </c>
      <c r="D7" s="19">
        <f t="shared" si="0"/>
        <v>929.7</v>
      </c>
      <c r="E7" s="19">
        <f t="shared" si="1"/>
        <v>239138</v>
      </c>
      <c r="F7" s="18">
        <f t="shared" si="6"/>
        <v>7971.266666666666</v>
      </c>
      <c r="G7" s="18">
        <f t="shared" si="2"/>
        <v>8261.130909090909</v>
      </c>
      <c r="H7" s="18">
        <f t="shared" si="3"/>
        <v>7681.402424242424</v>
      </c>
      <c r="I7" s="18"/>
      <c r="J7"/>
      <c r="K7" s="19">
        <v>1338</v>
      </c>
      <c r="L7" s="18">
        <f t="shared" si="7"/>
        <v>44.6</v>
      </c>
      <c r="M7" s="18">
        <f t="shared" si="4"/>
        <v>46.221818181818186</v>
      </c>
      <c r="N7" s="18">
        <f t="shared" si="5"/>
        <v>42.97818181818182</v>
      </c>
    </row>
    <row r="8" spans="1:14" ht="12.75">
      <c r="A8" s="2" t="s">
        <v>49</v>
      </c>
      <c r="B8" s="2">
        <v>5</v>
      </c>
      <c r="C8" s="14">
        <v>31</v>
      </c>
      <c r="D8" s="19">
        <f t="shared" si="0"/>
        <v>989.4</v>
      </c>
      <c r="E8" s="19">
        <f t="shared" si="1"/>
        <v>256017</v>
      </c>
      <c r="F8" s="18">
        <f t="shared" si="6"/>
        <v>8258.612903225807</v>
      </c>
      <c r="G8" s="18">
        <f t="shared" si="2"/>
        <v>8558.926099706745</v>
      </c>
      <c r="H8" s="18">
        <f t="shared" si="3"/>
        <v>7958.299706744869</v>
      </c>
      <c r="I8" s="18"/>
      <c r="J8"/>
      <c r="K8" s="19">
        <v>870</v>
      </c>
      <c r="L8" s="18">
        <f t="shared" si="7"/>
        <v>28.06451612903226</v>
      </c>
      <c r="M8" s="18">
        <f t="shared" si="4"/>
        <v>29.085043988269796</v>
      </c>
      <c r="N8" s="18">
        <f t="shared" si="5"/>
        <v>27.043988269794724</v>
      </c>
    </row>
    <row r="9" spans="1:14" ht="12.75">
      <c r="A9" s="2" t="s">
        <v>50</v>
      </c>
      <c r="B9" s="2">
        <v>6</v>
      </c>
      <c r="C9" s="14">
        <v>30</v>
      </c>
      <c r="D9" s="19">
        <f t="shared" si="0"/>
        <v>965.3</v>
      </c>
      <c r="E9" s="19">
        <f t="shared" si="1"/>
        <v>260363</v>
      </c>
      <c r="F9" s="18">
        <f t="shared" si="6"/>
        <v>8678.766666666666</v>
      </c>
      <c r="G9" s="18">
        <f t="shared" si="2"/>
        <v>8994.358181818181</v>
      </c>
      <c r="H9" s="18">
        <f t="shared" si="3"/>
        <v>8363.175151515152</v>
      </c>
      <c r="I9" s="18"/>
      <c r="J9"/>
      <c r="K9" s="19">
        <v>437</v>
      </c>
      <c r="L9" s="18">
        <f t="shared" si="7"/>
        <v>14.566666666666666</v>
      </c>
      <c r="M9" s="18">
        <f t="shared" si="4"/>
        <v>15.096363636363636</v>
      </c>
      <c r="N9" s="18">
        <f t="shared" si="5"/>
        <v>14.036969696969697</v>
      </c>
    </row>
    <row r="10" spans="1:31" ht="12.75">
      <c r="A10" s="2" t="s">
        <v>51</v>
      </c>
      <c r="B10" s="2">
        <v>7</v>
      </c>
      <c r="C10" s="14">
        <v>31</v>
      </c>
      <c r="D10" s="19">
        <f t="shared" si="0"/>
        <v>1004</v>
      </c>
      <c r="E10" s="19">
        <f t="shared" si="1"/>
        <v>300579</v>
      </c>
      <c r="F10" s="18">
        <f t="shared" si="6"/>
        <v>9696.09677419355</v>
      </c>
      <c r="G10" s="18">
        <f t="shared" si="2"/>
        <v>10048.68211143695</v>
      </c>
      <c r="H10" s="18">
        <f t="shared" si="3"/>
        <v>9343.511436950148</v>
      </c>
      <c r="I10" s="18"/>
      <c r="J10"/>
      <c r="K10" s="19">
        <v>374</v>
      </c>
      <c r="L10" s="18">
        <f t="shared" si="7"/>
        <v>12.064516129032258</v>
      </c>
      <c r="M10" s="18">
        <f t="shared" si="4"/>
        <v>12.503225806451614</v>
      </c>
      <c r="N10" s="18">
        <f t="shared" si="5"/>
        <v>11.625806451612902</v>
      </c>
      <c r="AE10" s="2"/>
    </row>
    <row r="11" spans="1:14" ht="12.75">
      <c r="A11" s="2" t="s">
        <v>52</v>
      </c>
      <c r="B11" s="2">
        <v>8</v>
      </c>
      <c r="C11" s="14">
        <v>31</v>
      </c>
      <c r="D11" s="19">
        <f t="shared" si="0"/>
        <v>1054.1</v>
      </c>
      <c r="E11" s="19">
        <f t="shared" si="1"/>
        <v>300896</v>
      </c>
      <c r="F11" s="18">
        <f t="shared" si="6"/>
        <v>9706.322580645161</v>
      </c>
      <c r="G11" s="18">
        <f t="shared" si="2"/>
        <v>10059.279765395893</v>
      </c>
      <c r="H11" s="18">
        <f t="shared" si="3"/>
        <v>9353.365395894429</v>
      </c>
      <c r="I11" s="18"/>
      <c r="J11"/>
      <c r="K11" s="19">
        <v>359</v>
      </c>
      <c r="L11" s="18">
        <f t="shared" si="7"/>
        <v>11.580645161290322</v>
      </c>
      <c r="M11" s="18">
        <f t="shared" si="4"/>
        <v>12.001759530791789</v>
      </c>
      <c r="N11" s="18">
        <f t="shared" si="5"/>
        <v>11.159530791788855</v>
      </c>
    </row>
    <row r="12" spans="1:14" ht="12.75">
      <c r="A12" s="2" t="s">
        <v>53</v>
      </c>
      <c r="B12" s="2">
        <v>9</v>
      </c>
      <c r="C12" s="14">
        <v>30</v>
      </c>
      <c r="D12" s="19">
        <f t="shared" si="0"/>
        <v>968.6</v>
      </c>
      <c r="E12" s="19">
        <f t="shared" si="1"/>
        <v>252734</v>
      </c>
      <c r="F12" s="18">
        <f t="shared" si="6"/>
        <v>8424.466666666667</v>
      </c>
      <c r="G12" s="18">
        <f t="shared" si="2"/>
        <v>8730.81090909091</v>
      </c>
      <c r="H12" s="18">
        <f t="shared" si="3"/>
        <v>8118.122424242425</v>
      </c>
      <c r="I12" s="18"/>
      <c r="J12"/>
      <c r="K12" s="19">
        <v>401</v>
      </c>
      <c r="L12" s="18">
        <f t="shared" si="7"/>
        <v>13.366666666666667</v>
      </c>
      <c r="M12" s="18">
        <f t="shared" si="4"/>
        <v>13.852727272727273</v>
      </c>
      <c r="N12" s="18">
        <f t="shared" si="5"/>
        <v>12.88060606060606</v>
      </c>
    </row>
    <row r="13" spans="1:14" ht="12.75">
      <c r="A13" s="2" t="s">
        <v>54</v>
      </c>
      <c r="B13" s="2">
        <v>10</v>
      </c>
      <c r="C13" s="14">
        <v>31</v>
      </c>
      <c r="D13" s="19">
        <f t="shared" si="0"/>
        <v>927.9</v>
      </c>
      <c r="E13" s="19">
        <f t="shared" si="1"/>
        <v>247283</v>
      </c>
      <c r="F13" s="18">
        <f t="shared" si="6"/>
        <v>7976.870967741936</v>
      </c>
      <c r="G13" s="18">
        <f t="shared" si="2"/>
        <v>8266.939002932551</v>
      </c>
      <c r="H13" s="18">
        <f t="shared" si="3"/>
        <v>7686.80293255132</v>
      </c>
      <c r="I13" s="18"/>
      <c r="J13"/>
      <c r="K13" s="19">
        <v>1122</v>
      </c>
      <c r="L13" s="18">
        <f t="shared" si="7"/>
        <v>36.193548387096776</v>
      </c>
      <c r="M13" s="18">
        <f t="shared" si="4"/>
        <v>37.50967741935484</v>
      </c>
      <c r="N13" s="18">
        <f t="shared" si="5"/>
        <v>34.877419354838715</v>
      </c>
    </row>
    <row r="14" spans="1:14" ht="12.75">
      <c r="A14" s="2" t="s">
        <v>55</v>
      </c>
      <c r="B14" s="2">
        <v>11</v>
      </c>
      <c r="C14" s="14">
        <v>30</v>
      </c>
      <c r="D14" s="19">
        <f t="shared" si="0"/>
        <v>838.6</v>
      </c>
      <c r="E14" s="19">
        <f t="shared" si="1"/>
        <v>194166</v>
      </c>
      <c r="F14" s="18">
        <f t="shared" si="6"/>
        <v>6472.2</v>
      </c>
      <c r="G14" s="18">
        <f t="shared" si="2"/>
        <v>6707.552727272727</v>
      </c>
      <c r="H14" s="18">
        <f t="shared" si="3"/>
        <v>6236.847272727273</v>
      </c>
      <c r="I14" s="18"/>
      <c r="J14"/>
      <c r="K14" s="19">
        <v>2407</v>
      </c>
      <c r="L14" s="18">
        <f t="shared" si="7"/>
        <v>80.23333333333333</v>
      </c>
      <c r="M14" s="18">
        <f t="shared" si="4"/>
        <v>83.1509090909091</v>
      </c>
      <c r="N14" s="18">
        <f t="shared" si="5"/>
        <v>77.31575757575757</v>
      </c>
    </row>
    <row r="15" spans="1:14" ht="13.5" thickBot="1">
      <c r="A15" s="2" t="s">
        <v>56</v>
      </c>
      <c r="B15" s="2">
        <v>12</v>
      </c>
      <c r="C15" s="14">
        <v>31</v>
      </c>
      <c r="D15" s="20">
        <f t="shared" si="0"/>
        <v>647.4</v>
      </c>
      <c r="E15" s="20">
        <f t="shared" si="1"/>
        <v>195274</v>
      </c>
      <c r="F15" s="18">
        <f t="shared" si="6"/>
        <v>6299.1612903225805</v>
      </c>
      <c r="G15" s="18">
        <f t="shared" si="2"/>
        <v>6528.221700879765</v>
      </c>
      <c r="H15" s="18">
        <f t="shared" si="3"/>
        <v>6070.100879765396</v>
      </c>
      <c r="I15" s="18"/>
      <c r="J15"/>
      <c r="K15" s="20">
        <v>5222</v>
      </c>
      <c r="L15" s="18">
        <f t="shared" si="7"/>
        <v>168.4516129032258</v>
      </c>
      <c r="M15" s="18">
        <f t="shared" si="4"/>
        <v>174.57712609970673</v>
      </c>
      <c r="N15" s="18">
        <f t="shared" si="5"/>
        <v>162.32609970674486</v>
      </c>
    </row>
    <row r="16" ht="13.5" thickBot="1">
      <c r="J16"/>
    </row>
    <row r="17" spans="4:17" ht="12.75">
      <c r="D17" s="11" t="s">
        <v>102</v>
      </c>
      <c r="E17" s="11" t="s">
        <v>102</v>
      </c>
      <c r="F17" s="4" t="s">
        <v>102</v>
      </c>
      <c r="H17" s="11" t="s">
        <v>113</v>
      </c>
      <c r="I17" s="11" t="s">
        <v>113</v>
      </c>
      <c r="K17" s="11" t="s">
        <v>103</v>
      </c>
      <c r="L17" s="11" t="s">
        <v>103</v>
      </c>
      <c r="M17" s="4" t="s">
        <v>103</v>
      </c>
      <c r="N17" s="4" t="s">
        <v>102</v>
      </c>
      <c r="O17" s="4" t="s">
        <v>103</v>
      </c>
      <c r="P17" s="4"/>
      <c r="Q17" s="4"/>
    </row>
    <row r="18" spans="4:17" ht="12.75">
      <c r="D18" s="12" t="s">
        <v>71</v>
      </c>
      <c r="E18" s="12" t="s">
        <v>44</v>
      </c>
      <c r="F18" s="4" t="s">
        <v>70</v>
      </c>
      <c r="H18" s="12" t="s">
        <v>71</v>
      </c>
      <c r="I18" s="12" t="s">
        <v>44</v>
      </c>
      <c r="K18" s="12" t="s">
        <v>71</v>
      </c>
      <c r="L18" s="12" t="s">
        <v>44</v>
      </c>
      <c r="M18" s="4" t="s">
        <v>70</v>
      </c>
      <c r="N18" s="4" t="s">
        <v>104</v>
      </c>
      <c r="O18" s="4" t="s">
        <v>104</v>
      </c>
      <c r="P18" s="4"/>
      <c r="Q18" s="4"/>
    </row>
    <row r="19" spans="1:27" ht="12.75">
      <c r="A19" s="28" t="str">
        <f aca="true" t="shared" si="8" ref="A19:C28">A4</f>
        <v>Jan</v>
      </c>
      <c r="B19" s="28">
        <f t="shared" si="8"/>
        <v>1</v>
      </c>
      <c r="C19" s="28">
        <f t="shared" si="8"/>
        <v>31</v>
      </c>
      <c r="D19" s="19">
        <f>C57</f>
        <v>0</v>
      </c>
      <c r="E19" s="19">
        <f aca="true" t="shared" si="9" ref="E19:E30">C42</f>
        <v>0</v>
      </c>
      <c r="F19" s="18">
        <f aca="true" t="shared" si="10" ref="F19:F30">IF($E19&lt;&gt;"",E19/(N19/24),"")</f>
        <v>0</v>
      </c>
      <c r="H19" s="19">
        <f>F57</f>
        <v>642.9</v>
      </c>
      <c r="I19" s="19">
        <f>F42</f>
        <v>135949</v>
      </c>
      <c r="K19" s="19">
        <f>G57</f>
        <v>381.2</v>
      </c>
      <c r="L19" s="19">
        <f>G42</f>
        <v>59117</v>
      </c>
      <c r="M19" s="18">
        <f>IF(L19&lt;&gt;"",L19/(O19/24),"")</f>
        <v>2781.9764705882353</v>
      </c>
      <c r="N19" s="2">
        <v>210</v>
      </c>
      <c r="O19" s="2">
        <v>510</v>
      </c>
      <c r="P19" s="2"/>
      <c r="Q19" s="2"/>
      <c r="Z19" s="2"/>
      <c r="AA19" s="2"/>
    </row>
    <row r="20" spans="1:27" ht="12.75">
      <c r="A20" s="28" t="str">
        <f t="shared" si="8"/>
        <v>Feb</v>
      </c>
      <c r="B20" s="28">
        <f t="shared" si="8"/>
        <v>2</v>
      </c>
      <c r="C20" s="28">
        <f t="shared" si="8"/>
        <v>28</v>
      </c>
      <c r="D20" s="19">
        <f aca="true" t="shared" si="11" ref="D20:D30">C58</f>
        <v>0</v>
      </c>
      <c r="E20" s="19">
        <f t="shared" si="9"/>
        <v>0</v>
      </c>
      <c r="F20" s="18">
        <f t="shared" si="10"/>
        <v>0</v>
      </c>
      <c r="H20" s="19">
        <f>F58</f>
        <v>751.9</v>
      </c>
      <c r="I20" s="19">
        <f>F43</f>
        <v>131218</v>
      </c>
      <c r="K20" s="19">
        <f>G58</f>
        <v>374.9</v>
      </c>
      <c r="L20" s="19">
        <f>G43</f>
        <v>53272</v>
      </c>
      <c r="M20" s="18">
        <f aca="true" t="shared" si="12" ref="M20:M30">IF(L20&lt;&gt;"",L20/(O20/24),"")</f>
        <v>2291.2688172043013</v>
      </c>
      <c r="N20" s="2">
        <v>210</v>
      </c>
      <c r="O20" s="2">
        <v>558</v>
      </c>
      <c r="P20" s="2"/>
      <c r="Q20" s="2"/>
      <c r="Z20" s="2"/>
      <c r="AA20" s="2"/>
    </row>
    <row r="21" spans="1:27" ht="12.75">
      <c r="A21" s="28" t="str">
        <f t="shared" si="8"/>
        <v>Mar</v>
      </c>
      <c r="B21" s="28">
        <f t="shared" si="8"/>
        <v>3</v>
      </c>
      <c r="C21" s="28">
        <f t="shared" si="8"/>
        <v>31</v>
      </c>
      <c r="D21" s="19">
        <f t="shared" si="11"/>
        <v>0</v>
      </c>
      <c r="E21" s="19">
        <f t="shared" si="9"/>
        <v>0</v>
      </c>
      <c r="F21" s="18">
        <f t="shared" si="10"/>
        <v>0</v>
      </c>
      <c r="H21" s="19">
        <f>F59</f>
        <v>763.3</v>
      </c>
      <c r="I21" s="19">
        <f>F44</f>
        <v>150811</v>
      </c>
      <c r="K21" s="19">
        <f>G59</f>
        <v>391.7</v>
      </c>
      <c r="L21" s="19">
        <f>G44</f>
        <v>59014</v>
      </c>
      <c r="M21" s="18">
        <f t="shared" si="12"/>
        <v>2914.2716049382716</v>
      </c>
      <c r="N21" s="2">
        <v>210</v>
      </c>
      <c r="O21" s="2">
        <v>486</v>
      </c>
      <c r="P21" s="2"/>
      <c r="Q21" s="2"/>
      <c r="Z21" s="2"/>
      <c r="AA21" s="2"/>
    </row>
    <row r="22" spans="1:27" ht="12.75">
      <c r="A22" s="28" t="str">
        <f t="shared" si="8"/>
        <v>Apr</v>
      </c>
      <c r="B22" s="28">
        <f t="shared" si="8"/>
        <v>4</v>
      </c>
      <c r="C22" s="28">
        <f t="shared" si="8"/>
        <v>30</v>
      </c>
      <c r="D22" s="19">
        <f t="shared" si="11"/>
        <v>0</v>
      </c>
      <c r="E22" s="19">
        <f t="shared" si="9"/>
        <v>0</v>
      </c>
      <c r="F22" s="18">
        <f t="shared" si="10"/>
        <v>0</v>
      </c>
      <c r="H22" s="19">
        <f>F60</f>
        <v>929.7</v>
      </c>
      <c r="I22" s="19">
        <f>F45</f>
        <v>181623</v>
      </c>
      <c r="K22" s="19">
        <f>G60</f>
        <v>457.4</v>
      </c>
      <c r="L22" s="19">
        <f>G45</f>
        <v>57515</v>
      </c>
      <c r="M22" s="18">
        <f t="shared" si="12"/>
        <v>2840.246913580247</v>
      </c>
      <c r="N22" s="2">
        <v>210</v>
      </c>
      <c r="O22" s="2">
        <v>486</v>
      </c>
      <c r="P22" s="2"/>
      <c r="Q22" s="2"/>
      <c r="Z22" s="2"/>
      <c r="AA22" s="2"/>
    </row>
    <row r="23" spans="1:27" ht="12.75">
      <c r="A23" s="28" t="str">
        <f t="shared" si="8"/>
        <v>May</v>
      </c>
      <c r="B23" s="28">
        <f t="shared" si="8"/>
        <v>5</v>
      </c>
      <c r="C23" s="28">
        <f t="shared" si="8"/>
        <v>31</v>
      </c>
      <c r="D23" s="19">
        <f t="shared" si="11"/>
        <v>0</v>
      </c>
      <c r="E23" s="19">
        <f t="shared" si="9"/>
        <v>0</v>
      </c>
      <c r="F23" s="18">
        <f t="shared" si="10"/>
        <v>0</v>
      </c>
      <c r="H23" s="19">
        <f>F61</f>
        <v>989.4</v>
      </c>
      <c r="I23" s="19">
        <f>F46</f>
        <v>193926</v>
      </c>
      <c r="K23" s="19">
        <f>G61</f>
        <v>543</v>
      </c>
      <c r="L23" s="19">
        <f>G46</f>
        <v>62091</v>
      </c>
      <c r="M23" s="18">
        <f t="shared" si="12"/>
        <v>2921.929411764706</v>
      </c>
      <c r="N23" s="2">
        <v>210</v>
      </c>
      <c r="O23" s="2">
        <v>510</v>
      </c>
      <c r="P23" s="2"/>
      <c r="Q23" s="2"/>
      <c r="Z23" s="2"/>
      <c r="AA23" s="2"/>
    </row>
    <row r="24" spans="1:27" ht="12.75">
      <c r="A24" s="28" t="str">
        <f t="shared" si="8"/>
        <v>Jun</v>
      </c>
      <c r="B24" s="28">
        <f t="shared" si="8"/>
        <v>6</v>
      </c>
      <c r="C24" s="28">
        <f t="shared" si="8"/>
        <v>30</v>
      </c>
      <c r="D24" s="19">
        <f t="shared" si="11"/>
        <v>965.3</v>
      </c>
      <c r="E24" s="19">
        <f t="shared" si="9"/>
        <v>94865</v>
      </c>
      <c r="F24" s="18">
        <f t="shared" si="10"/>
        <v>10841.714285714286</v>
      </c>
      <c r="H24" s="19">
        <f>D62</f>
        <v>925.7</v>
      </c>
      <c r="I24" s="19">
        <f>D47</f>
        <v>107150</v>
      </c>
      <c r="K24" s="19">
        <f>E62</f>
        <v>504.7</v>
      </c>
      <c r="L24" s="19">
        <f>E47</f>
        <v>42583</v>
      </c>
      <c r="M24" s="18">
        <f t="shared" si="12"/>
        <v>1831.52688172043</v>
      </c>
      <c r="N24" s="2">
        <v>210</v>
      </c>
      <c r="O24" s="2">
        <v>558</v>
      </c>
      <c r="P24" s="2"/>
      <c r="Q24" s="2"/>
      <c r="Z24" s="2"/>
      <c r="AA24" s="2"/>
    </row>
    <row r="25" spans="1:27" ht="12.75">
      <c r="A25" s="28" t="str">
        <f t="shared" si="8"/>
        <v>Jul</v>
      </c>
      <c r="B25" s="28">
        <f t="shared" si="8"/>
        <v>7</v>
      </c>
      <c r="C25" s="28">
        <f t="shared" si="8"/>
        <v>31</v>
      </c>
      <c r="D25" s="19">
        <f t="shared" si="11"/>
        <v>1004</v>
      </c>
      <c r="E25" s="19">
        <f t="shared" si="9"/>
        <v>116902</v>
      </c>
      <c r="F25" s="18">
        <f t="shared" si="10"/>
        <v>13360.228571428572</v>
      </c>
      <c r="H25" s="19">
        <f>D63</f>
        <v>987.2</v>
      </c>
      <c r="I25" s="19">
        <f>D48</f>
        <v>133358</v>
      </c>
      <c r="K25" s="19">
        <f>E63</f>
        <v>684</v>
      </c>
      <c r="L25" s="19">
        <f>E48</f>
        <v>50319</v>
      </c>
      <c r="M25" s="18">
        <f t="shared" si="12"/>
        <v>2484.8888888888887</v>
      </c>
      <c r="N25" s="2">
        <v>210</v>
      </c>
      <c r="O25" s="2">
        <v>486</v>
      </c>
      <c r="P25" s="2"/>
      <c r="Q25" s="2"/>
      <c r="Z25" s="2"/>
      <c r="AA25" s="2"/>
    </row>
    <row r="26" spans="1:27" ht="12.75">
      <c r="A26" s="28" t="str">
        <f t="shared" si="8"/>
        <v>Aug</v>
      </c>
      <c r="B26" s="28">
        <f t="shared" si="8"/>
        <v>8</v>
      </c>
      <c r="C26" s="28">
        <f t="shared" si="8"/>
        <v>31</v>
      </c>
      <c r="D26" s="19">
        <f t="shared" si="11"/>
        <v>1054.1</v>
      </c>
      <c r="E26" s="19">
        <f t="shared" si="9"/>
        <v>119490</v>
      </c>
      <c r="F26" s="18">
        <f t="shared" si="10"/>
        <v>13656</v>
      </c>
      <c r="H26" s="19">
        <f>D64</f>
        <v>991.6</v>
      </c>
      <c r="I26" s="19">
        <f>D49</f>
        <v>131993</v>
      </c>
      <c r="K26" s="19">
        <f>E64</f>
        <v>598.7</v>
      </c>
      <c r="L26" s="19">
        <f>E49</f>
        <v>49413</v>
      </c>
      <c r="M26" s="18">
        <f t="shared" si="12"/>
        <v>2440.1481481481483</v>
      </c>
      <c r="N26" s="2">
        <v>210</v>
      </c>
      <c r="O26" s="2">
        <v>486</v>
      </c>
      <c r="P26" s="2"/>
      <c r="Q26" s="2"/>
      <c r="Z26" s="2"/>
      <c r="AA26" s="2"/>
    </row>
    <row r="27" spans="1:27" ht="12.75">
      <c r="A27" s="28" t="str">
        <f t="shared" si="8"/>
        <v>Sep</v>
      </c>
      <c r="B27" s="28">
        <f t="shared" si="8"/>
        <v>9</v>
      </c>
      <c r="C27" s="28">
        <f t="shared" si="8"/>
        <v>30</v>
      </c>
      <c r="D27" s="19">
        <f t="shared" si="11"/>
        <v>968.6</v>
      </c>
      <c r="E27" s="19">
        <f t="shared" si="9"/>
        <v>100127</v>
      </c>
      <c r="F27" s="18">
        <f t="shared" si="10"/>
        <v>11443.085714285715</v>
      </c>
      <c r="H27" s="19">
        <f>D65</f>
        <v>922.7</v>
      </c>
      <c r="I27" s="19">
        <f>D50</f>
        <v>105273</v>
      </c>
      <c r="K27" s="19">
        <f>E65</f>
        <v>516.4</v>
      </c>
      <c r="L27" s="19">
        <f>E50</f>
        <v>47244</v>
      </c>
      <c r="M27" s="18">
        <f t="shared" si="12"/>
        <v>2032</v>
      </c>
      <c r="N27" s="2">
        <v>210</v>
      </c>
      <c r="O27" s="2">
        <v>558</v>
      </c>
      <c r="P27" s="2"/>
      <c r="Q27" s="2"/>
      <c r="Z27" s="2"/>
      <c r="AA27" s="2"/>
    </row>
    <row r="28" spans="1:27" ht="12.75">
      <c r="A28" s="28" t="str">
        <f t="shared" si="8"/>
        <v>Oct</v>
      </c>
      <c r="B28" s="28">
        <f t="shared" si="8"/>
        <v>10</v>
      </c>
      <c r="C28" s="28">
        <f t="shared" si="8"/>
        <v>31</v>
      </c>
      <c r="D28" s="19">
        <f t="shared" si="11"/>
        <v>0</v>
      </c>
      <c r="E28" s="19">
        <f t="shared" si="9"/>
        <v>0</v>
      </c>
      <c r="F28" s="18">
        <f t="shared" si="10"/>
        <v>0</v>
      </c>
      <c r="H28" s="19">
        <f>F66</f>
        <v>927.9</v>
      </c>
      <c r="I28" s="19">
        <f>F51</f>
        <v>187331</v>
      </c>
      <c r="K28" s="19">
        <f>G66</f>
        <v>485.3</v>
      </c>
      <c r="L28" s="19">
        <f>G51</f>
        <v>59952</v>
      </c>
      <c r="M28" s="18">
        <f t="shared" si="12"/>
        <v>2900.9032258064512</v>
      </c>
      <c r="N28" s="2">
        <v>200</v>
      </c>
      <c r="O28" s="2">
        <v>496</v>
      </c>
      <c r="P28" s="2"/>
      <c r="Q28" s="2"/>
      <c r="Z28" s="2"/>
      <c r="AA28" s="2"/>
    </row>
    <row r="29" spans="1:27" ht="12.75">
      <c r="A29" s="28" t="str">
        <f aca="true" t="shared" si="13" ref="A29:C30">A14</f>
        <v>Nov</v>
      </c>
      <c r="B29" s="28">
        <f t="shared" si="13"/>
        <v>11</v>
      </c>
      <c r="C29" s="28">
        <f t="shared" si="13"/>
        <v>30</v>
      </c>
      <c r="D29" s="19">
        <f t="shared" si="11"/>
        <v>0</v>
      </c>
      <c r="E29" s="19">
        <f t="shared" si="9"/>
        <v>0</v>
      </c>
      <c r="F29" s="18">
        <f t="shared" si="10"/>
        <v>0</v>
      </c>
      <c r="H29" s="19">
        <f>F67</f>
        <v>838.6</v>
      </c>
      <c r="I29" s="19">
        <f>F52</f>
        <v>136572</v>
      </c>
      <c r="K29" s="19">
        <f>G67</f>
        <v>376.3</v>
      </c>
      <c r="L29" s="19">
        <f>G52</f>
        <v>57594</v>
      </c>
      <c r="M29" s="18">
        <f t="shared" si="12"/>
        <v>2319.221476510067</v>
      </c>
      <c r="N29" s="2">
        <v>220</v>
      </c>
      <c r="O29" s="2">
        <v>596</v>
      </c>
      <c r="P29" s="2"/>
      <c r="Q29" s="2"/>
      <c r="Z29" s="2"/>
      <c r="AA29" s="2"/>
    </row>
    <row r="30" spans="1:27" ht="13.5" thickBot="1">
      <c r="A30" s="28" t="str">
        <f t="shared" si="13"/>
        <v>Dec</v>
      </c>
      <c r="B30" s="28">
        <f t="shared" si="13"/>
        <v>12</v>
      </c>
      <c r="C30" s="28">
        <f t="shared" si="13"/>
        <v>31</v>
      </c>
      <c r="D30" s="20">
        <f t="shared" si="11"/>
        <v>0</v>
      </c>
      <c r="E30" s="20">
        <f t="shared" si="9"/>
        <v>0</v>
      </c>
      <c r="F30" s="18">
        <f t="shared" si="10"/>
        <v>0</v>
      </c>
      <c r="H30" s="20">
        <f>F68</f>
        <v>647.4</v>
      </c>
      <c r="I30" s="20">
        <f>F53</f>
        <v>136078</v>
      </c>
      <c r="K30" s="20">
        <f>G68</f>
        <v>376.6</v>
      </c>
      <c r="L30" s="20">
        <f>G53</f>
        <v>59196</v>
      </c>
      <c r="M30" s="18">
        <f t="shared" si="12"/>
        <v>2732.123076923077</v>
      </c>
      <c r="N30" s="2">
        <v>200</v>
      </c>
      <c r="O30" s="2">
        <v>520</v>
      </c>
      <c r="P30" s="2"/>
      <c r="Q30" s="2"/>
      <c r="Z30" s="2"/>
      <c r="AA30" s="2"/>
    </row>
    <row r="33" spans="2:11" ht="12.75">
      <c r="B33" s="22" t="s">
        <v>76</v>
      </c>
      <c r="K33" s="22"/>
    </row>
    <row r="34" spans="2:12" ht="12.75">
      <c r="B34" s="14">
        <v>22</v>
      </c>
      <c r="C34" s="24" t="s">
        <v>78</v>
      </c>
      <c r="K34" s="14"/>
      <c r="L34" s="24"/>
    </row>
    <row r="35" spans="2:12" ht="12.75">
      <c r="B35" s="14">
        <v>10</v>
      </c>
      <c r="C35" s="24" t="s">
        <v>79</v>
      </c>
      <c r="K35" s="14"/>
      <c r="L35" s="24"/>
    </row>
    <row r="36" spans="2:12" ht="12.75">
      <c r="B36" s="14">
        <f>31*24</f>
        <v>744</v>
      </c>
      <c r="C36" s="24" t="s">
        <v>75</v>
      </c>
      <c r="K36" s="14"/>
      <c r="L36" s="24"/>
    </row>
    <row r="37" spans="2:12" ht="12.75">
      <c r="B37" s="23">
        <f>8/(B34*B35)</f>
        <v>0.03636363636363636</v>
      </c>
      <c r="C37" s="17" t="s">
        <v>77</v>
      </c>
      <c r="K37" s="23"/>
      <c r="L37" s="17"/>
    </row>
    <row r="38" spans="2:12" ht="12.75">
      <c r="B38" s="2"/>
      <c r="C38" s="17" t="s">
        <v>88</v>
      </c>
      <c r="L38" s="17"/>
    </row>
    <row r="41" spans="2:8" ht="12.75">
      <c r="B41" s="4" t="s">
        <v>44</v>
      </c>
      <c r="C41" s="2" t="s">
        <v>106</v>
      </c>
      <c r="D41" s="2" t="s">
        <v>107</v>
      </c>
      <c r="E41" s="2" t="s">
        <v>108</v>
      </c>
      <c r="F41" s="2" t="s">
        <v>109</v>
      </c>
      <c r="G41" s="2" t="s">
        <v>110</v>
      </c>
      <c r="H41" s="2" t="s">
        <v>105</v>
      </c>
    </row>
    <row r="42" spans="2:8" ht="12.75">
      <c r="B42" s="2" t="s">
        <v>45</v>
      </c>
      <c r="C42" s="2">
        <v>0</v>
      </c>
      <c r="D42" s="2">
        <v>0</v>
      </c>
      <c r="E42" s="2">
        <v>0</v>
      </c>
      <c r="F42" s="2">
        <v>135949</v>
      </c>
      <c r="G42" s="2">
        <v>59117</v>
      </c>
      <c r="H42" s="2">
        <f aca="true" t="shared" si="14" ref="H42:H53">SUM(C42:G42)</f>
        <v>195066</v>
      </c>
    </row>
    <row r="43" spans="2:8" ht="12.75">
      <c r="B43" s="2" t="s">
        <v>46</v>
      </c>
      <c r="C43" s="2">
        <v>0</v>
      </c>
      <c r="D43" s="2">
        <v>0</v>
      </c>
      <c r="E43" s="2">
        <v>0</v>
      </c>
      <c r="F43" s="2">
        <v>131218</v>
      </c>
      <c r="G43" s="2">
        <v>53272</v>
      </c>
      <c r="H43" s="2">
        <f t="shared" si="14"/>
        <v>184490</v>
      </c>
    </row>
    <row r="44" spans="2:8" ht="12.75">
      <c r="B44" s="2" t="s">
        <v>47</v>
      </c>
      <c r="C44" s="2">
        <v>0</v>
      </c>
      <c r="D44" s="2">
        <v>0</v>
      </c>
      <c r="E44" s="2">
        <v>0</v>
      </c>
      <c r="F44" s="2">
        <v>150811</v>
      </c>
      <c r="G44" s="2">
        <v>59014</v>
      </c>
      <c r="H44" s="2">
        <f t="shared" si="14"/>
        <v>209825</v>
      </c>
    </row>
    <row r="45" spans="2:8" ht="12.75">
      <c r="B45" s="2" t="s">
        <v>48</v>
      </c>
      <c r="C45" s="2">
        <v>0</v>
      </c>
      <c r="D45" s="2">
        <v>0</v>
      </c>
      <c r="E45" s="2">
        <v>0</v>
      </c>
      <c r="F45" s="2">
        <v>181623</v>
      </c>
      <c r="G45" s="2">
        <v>57515</v>
      </c>
      <c r="H45" s="2">
        <f t="shared" si="14"/>
        <v>239138</v>
      </c>
    </row>
    <row r="46" spans="2:8" ht="12.75">
      <c r="B46" s="2" t="s">
        <v>49</v>
      </c>
      <c r="C46" s="2">
        <v>0</v>
      </c>
      <c r="D46" s="2">
        <v>0</v>
      </c>
      <c r="E46" s="2">
        <v>0</v>
      </c>
      <c r="F46" s="2">
        <v>193926</v>
      </c>
      <c r="G46" s="2">
        <v>62091</v>
      </c>
      <c r="H46" s="2">
        <f t="shared" si="14"/>
        <v>256017</v>
      </c>
    </row>
    <row r="47" spans="2:8" ht="12.75">
      <c r="B47" s="2" t="s">
        <v>50</v>
      </c>
      <c r="C47" s="2">
        <v>94865</v>
      </c>
      <c r="D47" s="2">
        <v>107150</v>
      </c>
      <c r="E47" s="2">
        <v>42583</v>
      </c>
      <c r="F47" s="2">
        <v>9435</v>
      </c>
      <c r="G47" s="2">
        <v>6330</v>
      </c>
      <c r="H47" s="2">
        <f t="shared" si="14"/>
        <v>260363</v>
      </c>
    </row>
    <row r="48" spans="2:8" ht="12.75">
      <c r="B48" s="2" t="s">
        <v>51</v>
      </c>
      <c r="C48" s="2">
        <v>116902</v>
      </c>
      <c r="D48" s="2">
        <v>133358</v>
      </c>
      <c r="E48" s="2">
        <v>50319</v>
      </c>
      <c r="F48" s="2">
        <v>0</v>
      </c>
      <c r="G48" s="2">
        <v>0</v>
      </c>
      <c r="H48" s="2">
        <f t="shared" si="14"/>
        <v>300579</v>
      </c>
    </row>
    <row r="49" spans="2:8" ht="12.75">
      <c r="B49" s="2" t="s">
        <v>52</v>
      </c>
      <c r="C49" s="2">
        <v>119490</v>
      </c>
      <c r="D49" s="2">
        <v>131993</v>
      </c>
      <c r="E49" s="2">
        <v>49413</v>
      </c>
      <c r="F49" s="2">
        <v>0</v>
      </c>
      <c r="G49" s="2">
        <v>0</v>
      </c>
      <c r="H49" s="2">
        <f t="shared" si="14"/>
        <v>300896</v>
      </c>
    </row>
    <row r="50" spans="2:8" ht="12.75">
      <c r="B50" s="2" t="s">
        <v>53</v>
      </c>
      <c r="C50" s="2">
        <v>100127</v>
      </c>
      <c r="D50" s="2">
        <v>105273</v>
      </c>
      <c r="E50" s="2">
        <v>47244</v>
      </c>
      <c r="F50" s="2">
        <v>0</v>
      </c>
      <c r="G50" s="2">
        <v>90</v>
      </c>
      <c r="H50" s="2">
        <f t="shared" si="14"/>
        <v>252734</v>
      </c>
    </row>
    <row r="51" spans="2:8" ht="12.75">
      <c r="B51" s="2" t="s">
        <v>54</v>
      </c>
      <c r="C51" s="2">
        <v>0</v>
      </c>
      <c r="D51" s="2">
        <v>0</v>
      </c>
      <c r="E51" s="2">
        <v>0</v>
      </c>
      <c r="F51" s="2">
        <v>187331</v>
      </c>
      <c r="G51" s="2">
        <v>59952</v>
      </c>
      <c r="H51" s="2">
        <f t="shared" si="14"/>
        <v>247283</v>
      </c>
    </row>
    <row r="52" spans="2:8" ht="12.75">
      <c r="B52" s="2" t="s">
        <v>55</v>
      </c>
      <c r="C52" s="2">
        <v>0</v>
      </c>
      <c r="D52" s="2">
        <v>0</v>
      </c>
      <c r="E52" s="2">
        <v>0</v>
      </c>
      <c r="F52" s="2">
        <v>136572</v>
      </c>
      <c r="G52" s="2">
        <v>57594</v>
      </c>
      <c r="H52" s="2">
        <f t="shared" si="14"/>
        <v>194166</v>
      </c>
    </row>
    <row r="53" spans="2:8" ht="12.75">
      <c r="B53" s="2" t="s">
        <v>56</v>
      </c>
      <c r="C53" s="2">
        <v>0</v>
      </c>
      <c r="D53" s="2">
        <v>0</v>
      </c>
      <c r="E53" s="2">
        <v>0</v>
      </c>
      <c r="F53" s="2">
        <v>136078</v>
      </c>
      <c r="G53" s="2">
        <v>59196</v>
      </c>
      <c r="H53" s="2">
        <f t="shared" si="14"/>
        <v>195274</v>
      </c>
    </row>
    <row r="54" spans="2:8" ht="12.75">
      <c r="B54" s="2" t="s">
        <v>111</v>
      </c>
      <c r="C54" s="2">
        <f aca="true" t="shared" si="15" ref="C54:H54">SUM(C42:C53)</f>
        <v>431384</v>
      </c>
      <c r="D54" s="2">
        <f t="shared" si="15"/>
        <v>477774</v>
      </c>
      <c r="E54" s="2">
        <f t="shared" si="15"/>
        <v>189559</v>
      </c>
      <c r="F54" s="2">
        <f t="shared" si="15"/>
        <v>1262943</v>
      </c>
      <c r="G54" s="2">
        <f t="shared" si="15"/>
        <v>474171</v>
      </c>
      <c r="H54" s="2">
        <f t="shared" si="15"/>
        <v>2835831</v>
      </c>
    </row>
    <row r="55" spans="3:9" ht="12.75">
      <c r="C55"/>
      <c r="D55"/>
      <c r="E55"/>
      <c r="F55"/>
      <c r="G55"/>
      <c r="H55"/>
      <c r="I55"/>
    </row>
    <row r="56" spans="2:8" ht="12.75">
      <c r="B56" s="4" t="s">
        <v>71</v>
      </c>
      <c r="C56" s="2" t="s">
        <v>106</v>
      </c>
      <c r="D56" s="2" t="s">
        <v>107</v>
      </c>
      <c r="E56" s="2" t="s">
        <v>108</v>
      </c>
      <c r="F56" s="2" t="s">
        <v>109</v>
      </c>
      <c r="G56" s="2" t="s">
        <v>110</v>
      </c>
      <c r="H56" s="2" t="s">
        <v>112</v>
      </c>
    </row>
    <row r="57" spans="2:8" ht="12.75">
      <c r="B57" s="2" t="s">
        <v>45</v>
      </c>
      <c r="C57" s="2">
        <v>0</v>
      </c>
      <c r="D57" s="2">
        <v>0</v>
      </c>
      <c r="E57" s="2">
        <v>0</v>
      </c>
      <c r="F57" s="2">
        <v>642.9</v>
      </c>
      <c r="G57" s="2">
        <v>381.2</v>
      </c>
      <c r="H57" s="2">
        <v>642.9</v>
      </c>
    </row>
    <row r="58" spans="2:8" ht="12.75">
      <c r="B58" s="2" t="s">
        <v>46</v>
      </c>
      <c r="C58" s="2">
        <v>0</v>
      </c>
      <c r="D58" s="2">
        <v>0</v>
      </c>
      <c r="E58" s="2">
        <v>0</v>
      </c>
      <c r="F58" s="2">
        <v>751.9</v>
      </c>
      <c r="G58" s="2">
        <v>374.9</v>
      </c>
      <c r="H58" s="2">
        <v>751.9</v>
      </c>
    </row>
    <row r="59" spans="2:8" ht="12.75">
      <c r="B59" s="2" t="s">
        <v>47</v>
      </c>
      <c r="C59" s="2">
        <v>0</v>
      </c>
      <c r="D59" s="2">
        <v>0</v>
      </c>
      <c r="E59" s="2">
        <v>0</v>
      </c>
      <c r="F59" s="2">
        <v>763.3</v>
      </c>
      <c r="G59" s="2">
        <v>391.7</v>
      </c>
      <c r="H59" s="2">
        <v>763.3</v>
      </c>
    </row>
    <row r="60" spans="2:8" ht="12.75">
      <c r="B60" s="2" t="s">
        <v>48</v>
      </c>
      <c r="C60" s="2">
        <v>0</v>
      </c>
      <c r="D60" s="2">
        <v>0</v>
      </c>
      <c r="E60" s="2">
        <v>0</v>
      </c>
      <c r="F60" s="2">
        <v>929.7</v>
      </c>
      <c r="G60" s="2">
        <v>457.4</v>
      </c>
      <c r="H60" s="2">
        <v>929.7</v>
      </c>
    </row>
    <row r="61" spans="2:8" ht="12.75">
      <c r="B61" s="2" t="s">
        <v>49</v>
      </c>
      <c r="C61" s="2">
        <v>0</v>
      </c>
      <c r="D61" s="2">
        <v>0</v>
      </c>
      <c r="E61" s="2">
        <v>0</v>
      </c>
      <c r="F61" s="2">
        <v>989.4</v>
      </c>
      <c r="G61" s="2">
        <v>543</v>
      </c>
      <c r="H61" s="2">
        <v>989.4</v>
      </c>
    </row>
    <row r="62" spans="2:8" ht="12.75">
      <c r="B62" s="2" t="s">
        <v>50</v>
      </c>
      <c r="C62" s="2">
        <v>965.3</v>
      </c>
      <c r="D62" s="2">
        <v>925.7</v>
      </c>
      <c r="E62" s="2">
        <v>504.7</v>
      </c>
      <c r="F62" s="2">
        <v>869</v>
      </c>
      <c r="G62" s="2">
        <v>474.5</v>
      </c>
      <c r="H62" s="2">
        <v>965.3</v>
      </c>
    </row>
    <row r="63" spans="2:8" ht="12.75">
      <c r="B63" s="2" t="s">
        <v>51</v>
      </c>
      <c r="C63" s="2">
        <v>1004</v>
      </c>
      <c r="D63" s="2">
        <v>987.2</v>
      </c>
      <c r="E63" s="2">
        <v>684</v>
      </c>
      <c r="F63" s="2">
        <v>0</v>
      </c>
      <c r="G63" s="2">
        <v>0</v>
      </c>
      <c r="H63" s="2">
        <v>1004</v>
      </c>
    </row>
    <row r="64" spans="2:8" ht="12.75">
      <c r="B64" s="2" t="s">
        <v>52</v>
      </c>
      <c r="C64" s="2">
        <v>1054.1</v>
      </c>
      <c r="D64" s="2">
        <v>991.6</v>
      </c>
      <c r="E64" s="2">
        <v>598.7</v>
      </c>
      <c r="F64" s="2">
        <v>0</v>
      </c>
      <c r="G64" s="2">
        <v>0</v>
      </c>
      <c r="H64" s="2">
        <v>1054.1</v>
      </c>
    </row>
    <row r="65" spans="2:8" ht="12.75">
      <c r="B65" s="2" t="s">
        <v>53</v>
      </c>
      <c r="C65" s="2">
        <v>968.6</v>
      </c>
      <c r="D65" s="2">
        <v>922.7</v>
      </c>
      <c r="E65" s="2">
        <v>516.4</v>
      </c>
      <c r="F65" s="2">
        <v>0</v>
      </c>
      <c r="G65" s="2">
        <v>90</v>
      </c>
      <c r="H65" s="2">
        <v>968.6</v>
      </c>
    </row>
    <row r="66" spans="2:8" ht="12.75">
      <c r="B66" s="2" t="s">
        <v>54</v>
      </c>
      <c r="C66" s="2">
        <v>0</v>
      </c>
      <c r="D66" s="2">
        <v>0</v>
      </c>
      <c r="E66" s="2">
        <v>0</v>
      </c>
      <c r="F66" s="2">
        <v>927.9</v>
      </c>
      <c r="G66" s="2">
        <v>485.3</v>
      </c>
      <c r="H66" s="2">
        <v>927.9</v>
      </c>
    </row>
    <row r="67" spans="2:8" ht="12.75">
      <c r="B67" s="2" t="s">
        <v>55</v>
      </c>
      <c r="C67" s="2">
        <v>0</v>
      </c>
      <c r="D67" s="2">
        <v>0</v>
      </c>
      <c r="E67" s="2">
        <v>0</v>
      </c>
      <c r="F67" s="2">
        <v>838.6</v>
      </c>
      <c r="G67" s="2">
        <v>376.3</v>
      </c>
      <c r="H67" s="2">
        <v>838.6</v>
      </c>
    </row>
    <row r="68" spans="2:8" ht="12.75">
      <c r="B68" s="2" t="s">
        <v>56</v>
      </c>
      <c r="C68" s="2">
        <v>0</v>
      </c>
      <c r="D68" s="2">
        <v>0</v>
      </c>
      <c r="E68" s="2">
        <v>0</v>
      </c>
      <c r="F68" s="2">
        <v>647.4</v>
      </c>
      <c r="G68" s="2">
        <v>376.6</v>
      </c>
      <c r="H68" s="2">
        <v>647.4</v>
      </c>
    </row>
    <row r="69" spans="2:8" ht="12.75">
      <c r="B69" s="2" t="s">
        <v>111</v>
      </c>
      <c r="C69" s="2">
        <f aca="true" t="shared" si="16" ref="C69:H69">MAX(C57:C68)</f>
        <v>1054.1</v>
      </c>
      <c r="D69" s="2">
        <f t="shared" si="16"/>
        <v>991.6</v>
      </c>
      <c r="E69" s="2">
        <f t="shared" si="16"/>
        <v>684</v>
      </c>
      <c r="F69" s="2">
        <f t="shared" si="16"/>
        <v>989.4</v>
      </c>
      <c r="G69" s="2">
        <f t="shared" si="16"/>
        <v>543</v>
      </c>
      <c r="H69" s="2">
        <f t="shared" si="16"/>
        <v>1054.1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2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9.140625" style="2" customWidth="1"/>
    <col min="2" max="2" width="18.421875" style="2" bestFit="1" customWidth="1"/>
    <col min="3" max="11" width="9.140625" style="2" customWidth="1"/>
    <col min="12" max="12" width="10.140625" style="2" customWidth="1"/>
    <col min="13" max="16" width="9.140625" style="2" customWidth="1"/>
  </cols>
  <sheetData>
    <row r="2" spans="2:15" ht="12.75">
      <c r="B2" s="15" t="s">
        <v>81</v>
      </c>
      <c r="C2" s="16">
        <f>Graphs!O9</f>
        <v>1</v>
      </c>
      <c r="D2" s="16">
        <f>Graphs!O10</f>
        <v>1</v>
      </c>
      <c r="E2" s="16">
        <f>Graphs!O11</f>
        <v>1</v>
      </c>
      <c r="F2" s="16">
        <f>Graphs!O12</f>
        <v>1</v>
      </c>
      <c r="G2" s="16">
        <f>Graphs!O13</f>
        <v>1</v>
      </c>
      <c r="H2" s="16">
        <f>Graphs!O14</f>
        <v>1</v>
      </c>
      <c r="I2" s="16">
        <f>Graphs!O15</f>
        <v>1</v>
      </c>
      <c r="J2" s="16">
        <f>Graphs!O16</f>
        <v>1</v>
      </c>
      <c r="K2" s="16">
        <f>Graphs!O17</f>
        <v>1</v>
      </c>
      <c r="L2" s="16">
        <f>Graphs!O18</f>
        <v>1</v>
      </c>
      <c r="M2" s="16">
        <f>Graphs!O19</f>
        <v>1</v>
      </c>
      <c r="N2" s="16">
        <f>Graphs!O20</f>
        <v>1</v>
      </c>
      <c r="O2" s="17" t="s">
        <v>85</v>
      </c>
    </row>
    <row r="3" spans="3:14" ht="12.75">
      <c r="C3" s="5">
        <v>31</v>
      </c>
      <c r="D3" s="5">
        <v>28</v>
      </c>
      <c r="E3" s="5">
        <v>31</v>
      </c>
      <c r="F3" s="5">
        <v>30</v>
      </c>
      <c r="G3" s="5">
        <v>31</v>
      </c>
      <c r="H3" s="5">
        <v>30</v>
      </c>
      <c r="I3" s="5">
        <v>31</v>
      </c>
      <c r="J3" s="5">
        <v>31</v>
      </c>
      <c r="K3" s="5">
        <v>30</v>
      </c>
      <c r="L3" s="5">
        <v>31</v>
      </c>
      <c r="M3" s="5">
        <v>30</v>
      </c>
      <c r="N3" s="5">
        <v>31</v>
      </c>
    </row>
    <row r="4" spans="1:16" s="8" customFormat="1" ht="12.75">
      <c r="A4" s="7"/>
      <c r="B4" s="7"/>
      <c r="C4" s="7" t="s">
        <v>59</v>
      </c>
      <c r="D4" s="7" t="s">
        <v>58</v>
      </c>
      <c r="E4" s="7" t="s">
        <v>60</v>
      </c>
      <c r="F4" s="7" t="s">
        <v>61</v>
      </c>
      <c r="G4" s="7" t="s">
        <v>62</v>
      </c>
      <c r="H4" s="7" t="s">
        <v>63</v>
      </c>
      <c r="I4" s="7" t="s">
        <v>64</v>
      </c>
      <c r="J4" s="7" t="s">
        <v>65</v>
      </c>
      <c r="K4" s="7" t="s">
        <v>66</v>
      </c>
      <c r="L4" s="7" t="s">
        <v>67</v>
      </c>
      <c r="M4" s="7" t="s">
        <v>68</v>
      </c>
      <c r="N4" s="7" t="s">
        <v>69</v>
      </c>
      <c r="O4" s="7" t="s">
        <v>57</v>
      </c>
      <c r="P4" s="7" t="str">
        <f>'Reformated Elec PS-E Data 1'!O2</f>
        <v>TOTAL</v>
      </c>
    </row>
    <row r="5" spans="1:16" ht="12.75">
      <c r="A5" s="2" t="str">
        <f>'Reformated Elec PS-E Data 1'!A3</f>
        <v>JAN</v>
      </c>
      <c r="B5" s="2" t="s">
        <v>70</v>
      </c>
      <c r="C5" s="6">
        <f>C$2*'Reformated Elec PS-E Data 2'!C4/C$3</f>
        <v>2290.032258064516</v>
      </c>
      <c r="D5" s="6">
        <f>D$2*'Reformated Elec PS-E Data 2'!D4/D$3</f>
        <v>218.67857142857142</v>
      </c>
      <c r="E5" s="6">
        <f>E$2*'Reformated Elec PS-E Data 2'!E4/E$3</f>
        <v>2183.1935483870966</v>
      </c>
      <c r="F5" s="6">
        <f>F$2*'Reformated Elec PS-E Data 2'!F4/F$3</f>
        <v>0</v>
      </c>
      <c r="G5" s="6">
        <f>G$2*'Reformated Elec PS-E Data 2'!G4/G$3</f>
        <v>248.90322580645162</v>
      </c>
      <c r="H5" s="6">
        <f>H$2*'Reformated Elec PS-E Data 2'!H4/H$3</f>
        <v>0</v>
      </c>
      <c r="I5" s="6">
        <f>I$2*'Reformated Elec PS-E Data 2'!I4/I$3</f>
        <v>368.258064516129</v>
      </c>
      <c r="J5" s="6">
        <f>J$2*'Reformated Elec PS-E Data 2'!J4/J$3</f>
        <v>185.16129032258064</v>
      </c>
      <c r="K5" s="6">
        <f>K$2*'Reformated Elec PS-E Data 2'!K4/K$3</f>
        <v>0</v>
      </c>
      <c r="L5" s="6">
        <f>L$2*'Reformated Elec PS-E Data 2'!L4/L$3</f>
        <v>0</v>
      </c>
      <c r="M5" s="6">
        <f>M$2*'Reformated Elec PS-E Data 2'!M4/M$3</f>
        <v>0</v>
      </c>
      <c r="N5" s="6">
        <f>N$2*'Reformated Elec PS-E Data 2'!N4/N$3</f>
        <v>0</v>
      </c>
      <c r="O5" s="2">
        <f aca="true" t="shared" si="0" ref="O5:O16">SUM(C5:N5)</f>
        <v>5494.226958525345</v>
      </c>
      <c r="P5" s="2">
        <f>'Reformated Elec PS-E Data 1'!O3</f>
        <v>169665</v>
      </c>
    </row>
    <row r="6" spans="1:16" ht="12.75">
      <c r="A6" s="2" t="str">
        <f>'Reformated Elec PS-E Data 1'!A6</f>
        <v>FEB</v>
      </c>
      <c r="B6" s="2" t="s">
        <v>70</v>
      </c>
      <c r="C6" s="6">
        <f>C$2*'Reformated Elec PS-E Data 2'!C5/C$3</f>
        <v>2071.7096774193546</v>
      </c>
      <c r="D6" s="6">
        <f>D$2*'Reformated Elec PS-E Data 2'!D5/D$3</f>
        <v>197.85714285714286</v>
      </c>
      <c r="E6" s="6">
        <f>E$2*'Reformated Elec PS-E Data 2'!E5/E$3</f>
        <v>1974.1612903225807</v>
      </c>
      <c r="F6" s="6">
        <f>F$2*'Reformated Elec PS-E Data 2'!F5/F$3</f>
        <v>0</v>
      </c>
      <c r="G6" s="6">
        <f>G$2*'Reformated Elec PS-E Data 2'!G5/G$3</f>
        <v>351.51612903225805</v>
      </c>
      <c r="H6" s="6">
        <f>H$2*'Reformated Elec PS-E Data 2'!H5/H$3</f>
        <v>0.13333333333333333</v>
      </c>
      <c r="I6" s="6">
        <f>I$2*'Reformated Elec PS-E Data 2'!I5/I$3</f>
        <v>343.4193548387097</v>
      </c>
      <c r="J6" s="6">
        <f>J$2*'Reformated Elec PS-E Data 2'!J5/J$3</f>
        <v>200.19354838709677</v>
      </c>
      <c r="K6" s="6">
        <f>K$2*'Reformated Elec PS-E Data 2'!K5/K$3</f>
        <v>0</v>
      </c>
      <c r="L6" s="6">
        <f>L$2*'Reformated Elec PS-E Data 2'!L5/L$3</f>
        <v>0</v>
      </c>
      <c r="M6" s="6">
        <f>M$2*'Reformated Elec PS-E Data 2'!M5/M$3</f>
        <v>0</v>
      </c>
      <c r="N6" s="6">
        <f>N$2*'Reformated Elec PS-E Data 2'!N5/N$3</f>
        <v>0</v>
      </c>
      <c r="O6" s="2">
        <f t="shared" si="0"/>
        <v>5138.990476190475</v>
      </c>
      <c r="P6" s="2">
        <f>'Reformated Elec PS-E Data 1'!O6</f>
        <v>158715</v>
      </c>
    </row>
    <row r="7" spans="1:16" ht="12.75">
      <c r="A7" s="2" t="str">
        <f>'Reformated Elec PS-E Data 1'!A9</f>
        <v>MAR</v>
      </c>
      <c r="B7" s="2" t="s">
        <v>70</v>
      </c>
      <c r="C7" s="6">
        <f>C$2*'Reformated Elec PS-E Data 2'!C6/C$3</f>
        <v>2290.032258064516</v>
      </c>
      <c r="D7" s="6">
        <f>D$2*'Reformated Elec PS-E Data 2'!D6/D$3</f>
        <v>218.67857142857142</v>
      </c>
      <c r="E7" s="6">
        <f>E$2*'Reformated Elec PS-E Data 2'!E6/E$3</f>
        <v>2183.1935483870966</v>
      </c>
      <c r="F7" s="6">
        <f>F$2*'Reformated Elec PS-E Data 2'!F6/F$3</f>
        <v>0</v>
      </c>
      <c r="G7" s="6">
        <f>G$2*'Reformated Elec PS-E Data 2'!G6/G$3</f>
        <v>487.7096774193548</v>
      </c>
      <c r="H7" s="6">
        <f>H$2*'Reformated Elec PS-E Data 2'!H6/H$3</f>
        <v>0.4666666666666667</v>
      </c>
      <c r="I7" s="6">
        <f>I$2*'Reformated Elec PS-E Data 2'!I6/I$3</f>
        <v>385.5806451612903</v>
      </c>
      <c r="J7" s="6">
        <f>J$2*'Reformated Elec PS-E Data 2'!J6/J$3</f>
        <v>260.51612903225805</v>
      </c>
      <c r="K7" s="6">
        <f>K$2*'Reformated Elec PS-E Data 2'!K6/K$3</f>
        <v>0</v>
      </c>
      <c r="L7" s="6">
        <f>L$2*'Reformated Elec PS-E Data 2'!L6/L$3</f>
        <v>0</v>
      </c>
      <c r="M7" s="6">
        <f>M$2*'Reformated Elec PS-E Data 2'!M6/M$3</f>
        <v>0</v>
      </c>
      <c r="N7" s="6">
        <f>N$2*'Reformated Elec PS-E Data 2'!N6/N$3</f>
        <v>0</v>
      </c>
      <c r="O7" s="2">
        <f t="shared" si="0"/>
        <v>5826.177496159755</v>
      </c>
      <c r="P7" s="2">
        <f>'Reformated Elec PS-E Data 1'!O9</f>
        <v>179955</v>
      </c>
    </row>
    <row r="8" spans="1:16" ht="12.75">
      <c r="A8" s="2" t="str">
        <f>'Reformated Elec PS-E Data 1'!A12</f>
        <v>APR</v>
      </c>
      <c r="B8" s="2" t="s">
        <v>70</v>
      </c>
      <c r="C8" s="6">
        <f>C$2*'Reformated Elec PS-E Data 2'!C7/C$3</f>
        <v>2387.5806451612902</v>
      </c>
      <c r="D8" s="6">
        <f>D$2*'Reformated Elec PS-E Data 2'!D7/D$3</f>
        <v>229.10714285714286</v>
      </c>
      <c r="E8" s="6">
        <f>E$2*'Reformated Elec PS-E Data 2'!E7/E$3</f>
        <v>2229.6451612903224</v>
      </c>
      <c r="F8" s="6">
        <f>F$2*'Reformated Elec PS-E Data 2'!F7/F$3</f>
        <v>0</v>
      </c>
      <c r="G8" s="6">
        <f>G$2*'Reformated Elec PS-E Data 2'!G7/G$3</f>
        <v>924.8709677419355</v>
      </c>
      <c r="H8" s="6">
        <f>H$2*'Reformated Elec PS-E Data 2'!H7/H$3</f>
        <v>14.266666666666667</v>
      </c>
      <c r="I8" s="6">
        <f>I$2*'Reformated Elec PS-E Data 2'!I7/I$3</f>
        <v>419.96774193548384</v>
      </c>
      <c r="J8" s="6">
        <f>J$2*'Reformated Elec PS-E Data 2'!J7/J$3</f>
        <v>369.48387096774195</v>
      </c>
      <c r="K8" s="6">
        <f>K$2*'Reformated Elec PS-E Data 2'!K7/K$3</f>
        <v>0</v>
      </c>
      <c r="L8" s="6">
        <f>L$2*'Reformated Elec PS-E Data 2'!L7/L$3</f>
        <v>0</v>
      </c>
      <c r="M8" s="6">
        <f>M$2*'Reformated Elec PS-E Data 2'!M7/M$3</f>
        <v>0</v>
      </c>
      <c r="N8" s="6">
        <f>N$2*'Reformated Elec PS-E Data 2'!N7/N$3</f>
        <v>0</v>
      </c>
      <c r="O8" s="2">
        <f t="shared" si="0"/>
        <v>6574.922196620582</v>
      </c>
      <c r="P8" s="2">
        <f>'Reformated Elec PS-E Data 1'!O12</f>
        <v>203121</v>
      </c>
    </row>
    <row r="9" spans="1:16" ht="12.75">
      <c r="A9" s="2" t="str">
        <f>'Reformated Elec PS-E Data 1'!A15</f>
        <v>MAY</v>
      </c>
      <c r="B9" s="2" t="s">
        <v>70</v>
      </c>
      <c r="C9" s="6">
        <f>C$2*'Reformated Elec PS-E Data 2'!C8/C$3</f>
        <v>2392.2258064516127</v>
      </c>
      <c r="D9" s="6">
        <f>D$2*'Reformated Elec PS-E Data 2'!D8/D$3</f>
        <v>229.10714285714286</v>
      </c>
      <c r="E9" s="6">
        <f>E$2*'Reformated Elec PS-E Data 2'!E8/E$3</f>
        <v>2252.8709677419356</v>
      </c>
      <c r="F9" s="6">
        <f>F$2*'Reformated Elec PS-E Data 2'!F8/F$3</f>
        <v>0</v>
      </c>
      <c r="G9" s="6">
        <f>G$2*'Reformated Elec PS-E Data 2'!G8/G$3</f>
        <v>1176.225806451613</v>
      </c>
      <c r="H9" s="6">
        <f>H$2*'Reformated Elec PS-E Data 2'!H8/H$3</f>
        <v>21.366666666666667</v>
      </c>
      <c r="I9" s="6">
        <f>I$2*'Reformated Elec PS-E Data 2'!I8/I$3</f>
        <v>428.38709677419354</v>
      </c>
      <c r="J9" s="6">
        <f>J$2*'Reformated Elec PS-E Data 2'!J8/J$3</f>
        <v>447.96774193548384</v>
      </c>
      <c r="K9" s="6">
        <f>K$2*'Reformated Elec PS-E Data 2'!K8/K$3</f>
        <v>0</v>
      </c>
      <c r="L9" s="6">
        <f>L$2*'Reformated Elec PS-E Data 2'!L8/L$3</f>
        <v>0</v>
      </c>
      <c r="M9" s="6">
        <f>M$2*'Reformated Elec PS-E Data 2'!M8/M$3</f>
        <v>0</v>
      </c>
      <c r="N9" s="6">
        <f>N$2*'Reformated Elec PS-E Data 2'!N8/N$3</f>
        <v>0</v>
      </c>
      <c r="O9" s="2">
        <f t="shared" si="0"/>
        <v>6948.151228878647</v>
      </c>
      <c r="P9" s="2">
        <f>'Reformated Elec PS-E Data 1'!O15</f>
        <v>214684</v>
      </c>
    </row>
    <row r="10" spans="1:16" ht="12.75">
      <c r="A10" s="2" t="str">
        <f>'Reformated Elec PS-E Data 1'!A18</f>
        <v>JUN</v>
      </c>
      <c r="B10" s="2" t="s">
        <v>70</v>
      </c>
      <c r="C10" s="6">
        <f>C$2*'Reformated Elec PS-E Data 2'!C9/C$3</f>
        <v>2183.1935483870966</v>
      </c>
      <c r="D10" s="6">
        <f>D$2*'Reformated Elec PS-E Data 2'!D9/D$3</f>
        <v>208.28571428571428</v>
      </c>
      <c r="E10" s="6">
        <f>E$2*'Reformated Elec PS-E Data 2'!E9/E$3</f>
        <v>2090.2903225806454</v>
      </c>
      <c r="F10" s="6">
        <f>F$2*'Reformated Elec PS-E Data 2'!F9/F$3</f>
        <v>0</v>
      </c>
      <c r="G10" s="6">
        <f>G$2*'Reformated Elec PS-E Data 2'!G9/G$3</f>
        <v>1418.967741935484</v>
      </c>
      <c r="H10" s="6">
        <f>H$2*'Reformated Elec PS-E Data 2'!H9/H$3</f>
        <v>41.96666666666667</v>
      </c>
      <c r="I10" s="6">
        <f>I$2*'Reformated Elec PS-E Data 2'!I9/I$3</f>
        <v>404.96774193548384</v>
      </c>
      <c r="J10" s="6">
        <f>J$2*'Reformated Elec PS-E Data 2'!J9/J$3</f>
        <v>517.483870967742</v>
      </c>
      <c r="K10" s="6">
        <f>K$2*'Reformated Elec PS-E Data 2'!K9/K$3</f>
        <v>0</v>
      </c>
      <c r="L10" s="6">
        <f>L$2*'Reformated Elec PS-E Data 2'!L9/L$3</f>
        <v>0</v>
      </c>
      <c r="M10" s="6">
        <f>M$2*'Reformated Elec PS-E Data 2'!M9/M$3</f>
        <v>0</v>
      </c>
      <c r="N10" s="6">
        <f>N$2*'Reformated Elec PS-E Data 2'!N9/N$3</f>
        <v>0</v>
      </c>
      <c r="O10" s="2">
        <f t="shared" si="0"/>
        <v>6865.155606758832</v>
      </c>
      <c r="P10" s="2">
        <f>'Reformated Elec PS-E Data 1'!O18</f>
        <v>212152</v>
      </c>
    </row>
    <row r="11" spans="1:16" ht="12.75">
      <c r="A11" s="2" t="str">
        <f>'Reformated Elec PS-E Data 1'!A21</f>
        <v>JUL</v>
      </c>
      <c r="B11" s="2" t="s">
        <v>70</v>
      </c>
      <c r="C11" s="6">
        <f>C$2*'Reformated Elec PS-E Data 2'!C10/C$3</f>
        <v>2392.2258064516127</v>
      </c>
      <c r="D11" s="6">
        <f>D$2*'Reformated Elec PS-E Data 2'!D10/D$3</f>
        <v>229.10714285714286</v>
      </c>
      <c r="E11" s="6">
        <f>E$2*'Reformated Elec PS-E Data 2'!E10/E$3</f>
        <v>2252.8709677419356</v>
      </c>
      <c r="F11" s="6">
        <f>F$2*'Reformated Elec PS-E Data 2'!F10/F$3</f>
        <v>0</v>
      </c>
      <c r="G11" s="6">
        <f>G$2*'Reformated Elec PS-E Data 2'!G10/G$3</f>
        <v>1849.4193548387098</v>
      </c>
      <c r="H11" s="6">
        <f>H$2*'Reformated Elec PS-E Data 2'!H10/H$3</f>
        <v>69.66666666666667</v>
      </c>
      <c r="I11" s="6">
        <f>I$2*'Reformated Elec PS-E Data 2'!I10/I$3</f>
        <v>458.19354838709677</v>
      </c>
      <c r="J11" s="6">
        <f>J$2*'Reformated Elec PS-E Data 2'!J10/J$3</f>
        <v>659.1935483870968</v>
      </c>
      <c r="K11" s="6">
        <f>K$2*'Reformated Elec PS-E Data 2'!K10/K$3</f>
        <v>0</v>
      </c>
      <c r="L11" s="6">
        <f>L$2*'Reformated Elec PS-E Data 2'!L10/L$3</f>
        <v>0</v>
      </c>
      <c r="M11" s="6">
        <f>M$2*'Reformated Elec PS-E Data 2'!M10/M$3</f>
        <v>0</v>
      </c>
      <c r="N11" s="6">
        <f>N$2*'Reformated Elec PS-E Data 2'!N10/N$3</f>
        <v>0</v>
      </c>
      <c r="O11" s="2">
        <f t="shared" si="0"/>
        <v>7910.677035330261</v>
      </c>
      <c r="P11" s="2">
        <f>'Reformated Elec PS-E Data 1'!O21</f>
        <v>244474</v>
      </c>
    </row>
    <row r="12" spans="1:16" ht="12.75">
      <c r="A12" s="2" t="str">
        <f>'Reformated Elec PS-E Data 1'!A24</f>
        <v>AUG</v>
      </c>
      <c r="B12" s="2" t="s">
        <v>70</v>
      </c>
      <c r="C12" s="6">
        <f>C$2*'Reformated Elec PS-E Data 2'!C11/C$3</f>
        <v>2392.2258064516127</v>
      </c>
      <c r="D12" s="6">
        <f>D$2*'Reformated Elec PS-E Data 2'!D11/D$3</f>
        <v>229.10714285714286</v>
      </c>
      <c r="E12" s="6">
        <f>E$2*'Reformated Elec PS-E Data 2'!E11/E$3</f>
        <v>2252.8709677419356</v>
      </c>
      <c r="F12" s="6">
        <f>F$2*'Reformated Elec PS-E Data 2'!F11/F$3</f>
        <v>0</v>
      </c>
      <c r="G12" s="6">
        <f>G$2*'Reformated Elec PS-E Data 2'!G11/G$3</f>
        <v>1815.516129032258</v>
      </c>
      <c r="H12" s="6">
        <f>H$2*'Reformated Elec PS-E Data 2'!H11/H$3</f>
        <v>80.7</v>
      </c>
      <c r="I12" s="6">
        <f>I$2*'Reformated Elec PS-E Data 2'!I11/I$3</f>
        <v>455.4516129032258</v>
      </c>
      <c r="J12" s="6">
        <f>J$2*'Reformated Elec PS-E Data 2'!J11/J$3</f>
        <v>618.0322580645161</v>
      </c>
      <c r="K12" s="6">
        <f>K$2*'Reformated Elec PS-E Data 2'!K11/K$3</f>
        <v>0</v>
      </c>
      <c r="L12" s="6">
        <f>L$2*'Reformated Elec PS-E Data 2'!L11/L$3</f>
        <v>0</v>
      </c>
      <c r="M12" s="6">
        <f>M$2*'Reformated Elec PS-E Data 2'!M11/M$3</f>
        <v>0</v>
      </c>
      <c r="N12" s="6">
        <f>N$2*'Reformated Elec PS-E Data 2'!N11/N$3</f>
        <v>0</v>
      </c>
      <c r="O12" s="2">
        <f t="shared" si="0"/>
        <v>7843.903917050689</v>
      </c>
      <c r="P12" s="2">
        <f>'Reformated Elec PS-E Data 1'!O24</f>
        <v>242392</v>
      </c>
    </row>
    <row r="13" spans="1:16" ht="12.75">
      <c r="A13" s="2" t="str">
        <f>'Reformated Elec PS-E Data 1'!A27</f>
        <v>SEP</v>
      </c>
      <c r="B13" s="2" t="s">
        <v>70</v>
      </c>
      <c r="C13" s="6">
        <f>C$2*'Reformated Elec PS-E Data 2'!C12/C$3</f>
        <v>2183.1935483870966</v>
      </c>
      <c r="D13" s="6">
        <f>D$2*'Reformated Elec PS-E Data 2'!D12/D$3</f>
        <v>208.28571428571428</v>
      </c>
      <c r="E13" s="6">
        <f>E$2*'Reformated Elec PS-E Data 2'!E12/E$3</f>
        <v>2090.2903225806454</v>
      </c>
      <c r="F13" s="6">
        <f>F$2*'Reformated Elec PS-E Data 2'!F12/F$3</f>
        <v>0</v>
      </c>
      <c r="G13" s="6">
        <f>G$2*'Reformated Elec PS-E Data 2'!G12/G$3</f>
        <v>1299.5483870967741</v>
      </c>
      <c r="H13" s="6">
        <f>H$2*'Reformated Elec PS-E Data 2'!H12/H$3</f>
        <v>36.46666666666667</v>
      </c>
      <c r="I13" s="6">
        <f>I$2*'Reformated Elec PS-E Data 2'!I12/I$3</f>
        <v>399.9032258064516</v>
      </c>
      <c r="J13" s="6">
        <f>J$2*'Reformated Elec PS-E Data 2'!J12/J$3</f>
        <v>483.5483870967742</v>
      </c>
      <c r="K13" s="6">
        <f>K$2*'Reformated Elec PS-E Data 2'!K12/K$3</f>
        <v>0</v>
      </c>
      <c r="L13" s="6">
        <f>L$2*'Reformated Elec PS-E Data 2'!L12/L$3</f>
        <v>0</v>
      </c>
      <c r="M13" s="6">
        <f>M$2*'Reformated Elec PS-E Data 2'!M12/M$3</f>
        <v>0</v>
      </c>
      <c r="N13" s="6">
        <f>N$2*'Reformated Elec PS-E Data 2'!N12/N$3</f>
        <v>0</v>
      </c>
      <c r="O13" s="2">
        <f t="shared" si="0"/>
        <v>6701.236251920123</v>
      </c>
      <c r="P13" s="2">
        <f>'Reformated Elec PS-E Data 1'!O27</f>
        <v>207077</v>
      </c>
    </row>
    <row r="14" spans="1:16" ht="12.75">
      <c r="A14" s="2" t="str">
        <f>'Reformated Elec PS-E Data 1'!A30</f>
        <v>OCT</v>
      </c>
      <c r="B14" s="2" t="s">
        <v>70</v>
      </c>
      <c r="C14" s="6">
        <f>C$2*'Reformated Elec PS-E Data 2'!C13/C$3</f>
        <v>2392.2258064516127</v>
      </c>
      <c r="D14" s="6">
        <f>D$2*'Reformated Elec PS-E Data 2'!D13/D$3</f>
        <v>229.10714285714286</v>
      </c>
      <c r="E14" s="6">
        <f>E$2*'Reformated Elec PS-E Data 2'!E13/E$3</f>
        <v>2252.8709677419356</v>
      </c>
      <c r="F14" s="6">
        <f>F$2*'Reformated Elec PS-E Data 2'!F13/F$3</f>
        <v>0</v>
      </c>
      <c r="G14" s="6">
        <f>G$2*'Reformated Elec PS-E Data 2'!G13/G$3</f>
        <v>1041.5483870967741</v>
      </c>
      <c r="H14" s="6">
        <f>H$2*'Reformated Elec PS-E Data 2'!H13/H$3</f>
        <v>19.466666666666665</v>
      </c>
      <c r="I14" s="6">
        <f>I$2*'Reformated Elec PS-E Data 2'!I13/I$3</f>
        <v>424.06451612903226</v>
      </c>
      <c r="J14" s="6">
        <f>J$2*'Reformated Elec PS-E Data 2'!J13/J$3</f>
        <v>395.16129032258067</v>
      </c>
      <c r="K14" s="6">
        <f>K$2*'Reformated Elec PS-E Data 2'!K13/K$3</f>
        <v>0</v>
      </c>
      <c r="L14" s="6">
        <f>L$2*'Reformated Elec PS-E Data 2'!L13/L$3</f>
        <v>0</v>
      </c>
      <c r="M14" s="6">
        <f>M$2*'Reformated Elec PS-E Data 2'!M13/M$3</f>
        <v>0</v>
      </c>
      <c r="N14" s="6">
        <f>N$2*'Reformated Elec PS-E Data 2'!N13/N$3</f>
        <v>0</v>
      </c>
      <c r="O14" s="2">
        <f t="shared" si="0"/>
        <v>6754.444777265744</v>
      </c>
      <c r="P14" s="2">
        <f>'Reformated Elec PS-E Data 1'!O30</f>
        <v>208681</v>
      </c>
    </row>
    <row r="15" spans="1:16" ht="12.75">
      <c r="A15" s="2" t="str">
        <f>'Reformated Elec PS-E Data 1'!A33</f>
        <v>NOV</v>
      </c>
      <c r="B15" s="2" t="s">
        <v>70</v>
      </c>
      <c r="C15" s="6">
        <f>C$2*'Reformated Elec PS-E Data 2'!C14/C$3</f>
        <v>2081</v>
      </c>
      <c r="D15" s="6">
        <f>D$2*'Reformated Elec PS-E Data 2'!D14/D$3</f>
        <v>197.85714285714286</v>
      </c>
      <c r="E15" s="6">
        <f>E$2*'Reformated Elec PS-E Data 2'!E14/E$3</f>
        <v>2020.6129032258063</v>
      </c>
      <c r="F15" s="6">
        <f>F$2*'Reformated Elec PS-E Data 2'!F14/F$3</f>
        <v>0</v>
      </c>
      <c r="G15" s="6">
        <f>G$2*'Reformated Elec PS-E Data 2'!G14/G$3</f>
        <v>450.06451612903226</v>
      </c>
      <c r="H15" s="6">
        <f>H$2*'Reformated Elec PS-E Data 2'!H14/H$3</f>
        <v>2.3333333333333335</v>
      </c>
      <c r="I15" s="6">
        <f>I$2*'Reformated Elec PS-E Data 2'!I14/I$3</f>
        <v>347.7741935483871</v>
      </c>
      <c r="J15" s="6">
        <f>J$2*'Reformated Elec PS-E Data 2'!J14/J$3</f>
        <v>215.51612903225808</v>
      </c>
      <c r="K15" s="6">
        <f>K$2*'Reformated Elec PS-E Data 2'!K14/K$3</f>
        <v>0</v>
      </c>
      <c r="L15" s="6">
        <f>L$2*'Reformated Elec PS-E Data 2'!L14/L$3</f>
        <v>0</v>
      </c>
      <c r="M15" s="6">
        <f>M$2*'Reformated Elec PS-E Data 2'!M14/M$3</f>
        <v>0</v>
      </c>
      <c r="N15" s="6">
        <f>N$2*'Reformated Elec PS-E Data 2'!N14/N$3</f>
        <v>0</v>
      </c>
      <c r="O15" s="2">
        <f t="shared" si="0"/>
        <v>5315.15821812596</v>
      </c>
      <c r="P15" s="2">
        <f>'Reformated Elec PS-E Data 1'!O33</f>
        <v>164175</v>
      </c>
    </row>
    <row r="16" spans="1:16" ht="12.75">
      <c r="A16" s="2" t="str">
        <f>'Reformated Elec PS-E Data 1'!A36</f>
        <v>DEC</v>
      </c>
      <c r="B16" s="2" t="s">
        <v>70</v>
      </c>
      <c r="C16" s="6">
        <f>C$2*'Reformated Elec PS-E Data 2'!C15/C$3</f>
        <v>2290.032258064516</v>
      </c>
      <c r="D16" s="6">
        <f>D$2*'Reformated Elec PS-E Data 2'!D15/D$3</f>
        <v>218.67857142857142</v>
      </c>
      <c r="E16" s="6">
        <f>E$2*'Reformated Elec PS-E Data 2'!E15/E$3</f>
        <v>2183.1935483870966</v>
      </c>
      <c r="F16" s="6">
        <f>F$2*'Reformated Elec PS-E Data 2'!F15/F$3</f>
        <v>0</v>
      </c>
      <c r="G16" s="6">
        <f>G$2*'Reformated Elec PS-E Data 2'!G15/G$3</f>
        <v>245.25806451612902</v>
      </c>
      <c r="H16" s="6">
        <f>H$2*'Reformated Elec PS-E Data 2'!H15/H$3</f>
        <v>0</v>
      </c>
      <c r="I16" s="6">
        <f>I$2*'Reformated Elec PS-E Data 2'!I15/I$3</f>
        <v>367.93548387096774</v>
      </c>
      <c r="J16" s="6">
        <f>J$2*'Reformated Elec PS-E Data 2'!J15/J$3</f>
        <v>180.1290322580645</v>
      </c>
      <c r="K16" s="6">
        <f>K$2*'Reformated Elec PS-E Data 2'!K15/K$3</f>
        <v>0</v>
      </c>
      <c r="L16" s="6">
        <f>L$2*'Reformated Elec PS-E Data 2'!L15/L$3</f>
        <v>0</v>
      </c>
      <c r="M16" s="6">
        <f>M$2*'Reformated Elec PS-E Data 2'!M15/M$3</f>
        <v>0</v>
      </c>
      <c r="N16" s="6">
        <f>N$2*'Reformated Elec PS-E Data 2'!N15/N$3</f>
        <v>0</v>
      </c>
      <c r="O16" s="2">
        <f t="shared" si="0"/>
        <v>5485.226958525345</v>
      </c>
      <c r="P16" s="2">
        <f>'Reformated Elec PS-E Data 1'!O36</f>
        <v>169386</v>
      </c>
    </row>
    <row r="17" spans="3:14" ht="12.75">
      <c r="C17" s="7" t="str">
        <f>C4</f>
        <v>Lights</v>
      </c>
      <c r="D17" s="7" t="str">
        <f aca="true" t="shared" si="1" ref="D17:N17">D4</f>
        <v>Task</v>
      </c>
      <c r="E17" s="7" t="str">
        <f t="shared" si="1"/>
        <v>Equip</v>
      </c>
      <c r="F17" s="7" t="str">
        <f t="shared" si="1"/>
        <v>Heat</v>
      </c>
      <c r="G17" s="7" t="str">
        <f t="shared" si="1"/>
        <v>Cool</v>
      </c>
      <c r="H17" s="7" t="str">
        <f t="shared" si="1"/>
        <v>Towers</v>
      </c>
      <c r="I17" s="7" t="str">
        <f t="shared" si="1"/>
        <v>Pumps</v>
      </c>
      <c r="J17" s="7" t="str">
        <f t="shared" si="1"/>
        <v>Fans</v>
      </c>
      <c r="K17" s="7" t="str">
        <f t="shared" si="1"/>
        <v>Refrig</v>
      </c>
      <c r="L17" s="7" t="str">
        <f t="shared" si="1"/>
        <v>Ht Pmp Supp</v>
      </c>
      <c r="M17" s="7" t="str">
        <f t="shared" si="1"/>
        <v>DHW</v>
      </c>
      <c r="N17" s="7" t="str">
        <f t="shared" si="1"/>
        <v>Exterior</v>
      </c>
    </row>
    <row r="18" spans="1:16" ht="12.75">
      <c r="A18" s="2" t="s">
        <v>45</v>
      </c>
      <c r="B18" s="2" t="str">
        <f>'Reformated Elec PS-E Data 1'!B5</f>
        <v>Coincident kW</v>
      </c>
      <c r="C18" s="2">
        <f>C$2*'Reformated Elec PS-E Data 2'!C30</f>
        <v>270</v>
      </c>
      <c r="D18" s="2">
        <f>D$2*'Reformated Elec PS-E Data 2'!D30</f>
        <v>32.4</v>
      </c>
      <c r="E18" s="2">
        <f>E$2*'Reformated Elec PS-E Data 2'!E30</f>
        <v>270</v>
      </c>
      <c r="F18" s="2">
        <f>F$2*'Reformated Elec PS-E Data 2'!F30</f>
        <v>0</v>
      </c>
      <c r="G18" s="2">
        <f>G$2*'Reformated Elec PS-E Data 2'!G30</f>
        <v>79.7</v>
      </c>
      <c r="H18" s="2">
        <f>H$2*'Reformated Elec PS-E Data 2'!H30</f>
        <v>0</v>
      </c>
      <c r="I18" s="2">
        <f>I$2*'Reformated Elec PS-E Data 2'!I30</f>
        <v>43</v>
      </c>
      <c r="J18" s="2">
        <f>J$2*'Reformated Elec PS-E Data 2'!J30</f>
        <v>34.8</v>
      </c>
      <c r="K18" s="2">
        <f>K$2*'Reformated Elec PS-E Data 2'!K30</f>
        <v>0</v>
      </c>
      <c r="L18" s="2">
        <f>L$2*'Reformated Elec PS-E Data 2'!L30</f>
        <v>0</v>
      </c>
      <c r="M18" s="2">
        <f>M$2*'Reformated Elec PS-E Data 2'!M30</f>
        <v>0</v>
      </c>
      <c r="N18" s="2">
        <f>N$2*'Reformated Elec PS-E Data 2'!N30</f>
        <v>0</v>
      </c>
      <c r="O18" s="2">
        <f aca="true" t="shared" si="2" ref="O18:O29">SUM(C18:N18)</f>
        <v>729.9</v>
      </c>
      <c r="P18" s="2">
        <f>'Reformated Elec PS-E Data 1'!O4</f>
        <v>729.8</v>
      </c>
    </row>
    <row r="19" spans="1:16" ht="12.75">
      <c r="A19" s="2" t="s">
        <v>46</v>
      </c>
      <c r="B19" s="2" t="str">
        <f>'Reformated Elec PS-E Data 1'!B8</f>
        <v>Coincident kW</v>
      </c>
      <c r="C19" s="2">
        <f>C$2*'Reformated Elec PS-E Data 2'!C31</f>
        <v>270</v>
      </c>
      <c r="D19" s="2">
        <f>D$2*'Reformated Elec PS-E Data 2'!D31</f>
        <v>32.4</v>
      </c>
      <c r="E19" s="2">
        <f>E$2*'Reformated Elec PS-E Data 2'!E31</f>
        <v>270</v>
      </c>
      <c r="F19" s="2">
        <f>F$2*'Reformated Elec PS-E Data 2'!F31</f>
        <v>0</v>
      </c>
      <c r="G19" s="2">
        <f>G$2*'Reformated Elec PS-E Data 2'!G31</f>
        <v>152.5</v>
      </c>
      <c r="H19" s="2">
        <f>H$2*'Reformated Elec PS-E Data 2'!H31</f>
        <v>2.8</v>
      </c>
      <c r="I19" s="2">
        <f>I$2*'Reformated Elec PS-E Data 2'!I31</f>
        <v>43</v>
      </c>
      <c r="J19" s="2">
        <f>J$2*'Reformated Elec PS-E Data 2'!J31</f>
        <v>57.6</v>
      </c>
      <c r="K19" s="2">
        <f>K$2*'Reformated Elec PS-E Data 2'!K31</f>
        <v>0</v>
      </c>
      <c r="L19" s="2">
        <f>L$2*'Reformated Elec PS-E Data 2'!L31</f>
        <v>0</v>
      </c>
      <c r="M19" s="2">
        <f>M$2*'Reformated Elec PS-E Data 2'!M31</f>
        <v>0</v>
      </c>
      <c r="N19" s="2">
        <f>N$2*'Reformated Elec PS-E Data 2'!N31</f>
        <v>0</v>
      </c>
      <c r="O19" s="2">
        <f t="shared" si="2"/>
        <v>828.3</v>
      </c>
      <c r="P19" s="2">
        <f>'Reformated Elec PS-E Data 1'!O7</f>
        <v>828.2</v>
      </c>
    </row>
    <row r="20" spans="1:16" ht="12.75">
      <c r="A20" s="2" t="s">
        <v>47</v>
      </c>
      <c r="B20" s="2" t="str">
        <f>'Reformated Elec PS-E Data 1'!B11</f>
        <v>Coincident kW</v>
      </c>
      <c r="C20" s="2">
        <f>C$2*'Reformated Elec PS-E Data 2'!C32</f>
        <v>270</v>
      </c>
      <c r="D20" s="2">
        <f>D$2*'Reformated Elec PS-E Data 2'!D32</f>
        <v>32.4</v>
      </c>
      <c r="E20" s="2">
        <f>E$2*'Reformated Elec PS-E Data 2'!E32</f>
        <v>270</v>
      </c>
      <c r="F20" s="2">
        <f>F$2*'Reformated Elec PS-E Data 2'!F32</f>
        <v>0</v>
      </c>
      <c r="G20" s="2">
        <f>G$2*'Reformated Elec PS-E Data 2'!G32</f>
        <v>161.7</v>
      </c>
      <c r="H20" s="2">
        <f>H$2*'Reformated Elec PS-E Data 2'!H32</f>
        <v>3.3</v>
      </c>
      <c r="I20" s="2">
        <f>I$2*'Reformated Elec PS-E Data 2'!I32</f>
        <v>43</v>
      </c>
      <c r="J20" s="2">
        <f>J$2*'Reformated Elec PS-E Data 2'!J32</f>
        <v>65.4</v>
      </c>
      <c r="K20" s="2">
        <f>K$2*'Reformated Elec PS-E Data 2'!K32</f>
        <v>0</v>
      </c>
      <c r="L20" s="2">
        <f>L$2*'Reformated Elec PS-E Data 2'!L32</f>
        <v>0</v>
      </c>
      <c r="M20" s="2">
        <f>M$2*'Reformated Elec PS-E Data 2'!M32</f>
        <v>0</v>
      </c>
      <c r="N20" s="2">
        <f>N$2*'Reformated Elec PS-E Data 2'!N32</f>
        <v>0</v>
      </c>
      <c r="O20" s="2">
        <f t="shared" si="2"/>
        <v>845.7999999999998</v>
      </c>
      <c r="P20" s="2">
        <f>'Reformated Elec PS-E Data 1'!O10</f>
        <v>845.7</v>
      </c>
    </row>
    <row r="21" spans="1:16" ht="12.75">
      <c r="A21" s="2" t="s">
        <v>48</v>
      </c>
      <c r="B21" s="2" t="str">
        <f>'Reformated Elec PS-E Data 1'!B14</f>
        <v>Coincident kW</v>
      </c>
      <c r="C21" s="2">
        <f>C$2*'Reformated Elec PS-E Data 2'!C33</f>
        <v>270</v>
      </c>
      <c r="D21" s="2">
        <f>D$2*'Reformated Elec PS-E Data 2'!D33</f>
        <v>32.4</v>
      </c>
      <c r="E21" s="2">
        <f>E$2*'Reformated Elec PS-E Data 2'!E33</f>
        <v>270</v>
      </c>
      <c r="F21" s="2">
        <f>F$2*'Reformated Elec PS-E Data 2'!F33</f>
        <v>0</v>
      </c>
      <c r="G21" s="2">
        <f>G$2*'Reformated Elec PS-E Data 2'!G33</f>
        <v>224.9</v>
      </c>
      <c r="H21" s="2">
        <f>H$2*'Reformated Elec PS-E Data 2'!H33</f>
        <v>8.2</v>
      </c>
      <c r="I21" s="2">
        <f>I$2*'Reformated Elec PS-E Data 2'!I33</f>
        <v>48.4</v>
      </c>
      <c r="J21" s="2">
        <f>J$2*'Reformated Elec PS-E Data 2'!J33</f>
        <v>89.2</v>
      </c>
      <c r="K21" s="2">
        <f>K$2*'Reformated Elec PS-E Data 2'!K33</f>
        <v>0</v>
      </c>
      <c r="L21" s="2">
        <f>L$2*'Reformated Elec PS-E Data 2'!L33</f>
        <v>0</v>
      </c>
      <c r="M21" s="2">
        <f>M$2*'Reformated Elec PS-E Data 2'!M33</f>
        <v>0</v>
      </c>
      <c r="N21" s="2">
        <f>N$2*'Reformated Elec PS-E Data 2'!N33</f>
        <v>0</v>
      </c>
      <c r="O21" s="2">
        <f t="shared" si="2"/>
        <v>943.1</v>
      </c>
      <c r="P21" s="2">
        <f>'Reformated Elec PS-E Data 1'!O13</f>
        <v>943.1</v>
      </c>
    </row>
    <row r="22" spans="1:16" ht="12.75">
      <c r="A22" s="2" t="s">
        <v>49</v>
      </c>
      <c r="B22" s="2" t="str">
        <f>'Reformated Elec PS-E Data 1'!B17</f>
        <v>Coincident kW</v>
      </c>
      <c r="C22" s="2">
        <f>C$2*'Reformated Elec PS-E Data 2'!C34</f>
        <v>270</v>
      </c>
      <c r="D22" s="2">
        <f>D$2*'Reformated Elec PS-E Data 2'!D34</f>
        <v>32.4</v>
      </c>
      <c r="E22" s="2">
        <f>E$2*'Reformated Elec PS-E Data 2'!E34</f>
        <v>270</v>
      </c>
      <c r="F22" s="2">
        <f>F$2*'Reformated Elec PS-E Data 2'!F34</f>
        <v>0</v>
      </c>
      <c r="G22" s="2">
        <f>G$2*'Reformated Elec PS-E Data 2'!G34</f>
        <v>262.9</v>
      </c>
      <c r="H22" s="2">
        <f>H$2*'Reformated Elec PS-E Data 2'!H34</f>
        <v>12.8</v>
      </c>
      <c r="I22" s="2">
        <f>I$2*'Reformated Elec PS-E Data 2'!I34</f>
        <v>48.4</v>
      </c>
      <c r="J22" s="2">
        <f>J$2*'Reformated Elec PS-E Data 2'!J34</f>
        <v>112.2</v>
      </c>
      <c r="K22" s="2">
        <f>K$2*'Reformated Elec PS-E Data 2'!K34</f>
        <v>0</v>
      </c>
      <c r="L22" s="2">
        <f>L$2*'Reformated Elec PS-E Data 2'!L34</f>
        <v>0</v>
      </c>
      <c r="M22" s="2">
        <f>M$2*'Reformated Elec PS-E Data 2'!M34</f>
        <v>0</v>
      </c>
      <c r="N22" s="2">
        <f>N$2*'Reformated Elec PS-E Data 2'!N34</f>
        <v>0</v>
      </c>
      <c r="O22" s="2">
        <f t="shared" si="2"/>
        <v>1008.6999999999999</v>
      </c>
      <c r="P22" s="2">
        <f>'Reformated Elec PS-E Data 1'!O16</f>
        <v>1008.8</v>
      </c>
    </row>
    <row r="23" spans="1:16" ht="12.75">
      <c r="A23" s="2" t="s">
        <v>50</v>
      </c>
      <c r="B23" s="2" t="str">
        <f>'Reformated Elec PS-E Data 1'!B20</f>
        <v>Coincident kW</v>
      </c>
      <c r="C23" s="2">
        <f>C$2*'Reformated Elec PS-E Data 2'!C35</f>
        <v>270</v>
      </c>
      <c r="D23" s="2">
        <f>D$2*'Reformated Elec PS-E Data 2'!D35</f>
        <v>32.4</v>
      </c>
      <c r="E23" s="2">
        <f>E$2*'Reformated Elec PS-E Data 2'!E35</f>
        <v>270</v>
      </c>
      <c r="F23" s="2">
        <f>F$2*'Reformated Elec PS-E Data 2'!F35</f>
        <v>0</v>
      </c>
      <c r="G23" s="2">
        <f>G$2*'Reformated Elec PS-E Data 2'!G35</f>
        <v>254.5</v>
      </c>
      <c r="H23" s="2">
        <f>H$2*'Reformated Elec PS-E Data 2'!H35</f>
        <v>12.4</v>
      </c>
      <c r="I23" s="2">
        <f>I$2*'Reformated Elec PS-E Data 2'!I35</f>
        <v>48.4</v>
      </c>
      <c r="J23" s="2">
        <f>J$2*'Reformated Elec PS-E Data 2'!J35</f>
        <v>108.5</v>
      </c>
      <c r="K23" s="2">
        <f>K$2*'Reformated Elec PS-E Data 2'!K35</f>
        <v>0</v>
      </c>
      <c r="L23" s="2">
        <f>L$2*'Reformated Elec PS-E Data 2'!L35</f>
        <v>0</v>
      </c>
      <c r="M23" s="2">
        <f>M$2*'Reformated Elec PS-E Data 2'!M35</f>
        <v>0</v>
      </c>
      <c r="N23" s="2">
        <f>N$2*'Reformated Elec PS-E Data 2'!N35</f>
        <v>0</v>
      </c>
      <c r="O23" s="2">
        <f t="shared" si="2"/>
        <v>996.1999999999999</v>
      </c>
      <c r="P23" s="2">
        <f>'Reformated Elec PS-E Data 1'!O19</f>
        <v>996.2</v>
      </c>
    </row>
    <row r="24" spans="1:16" ht="12.75">
      <c r="A24" s="2" t="s">
        <v>51</v>
      </c>
      <c r="B24" s="2" t="str">
        <f>'Reformated Elec PS-E Data 1'!B23</f>
        <v>Coincident kW</v>
      </c>
      <c r="C24" s="2">
        <f>C$2*'Reformated Elec PS-E Data 2'!C36</f>
        <v>270</v>
      </c>
      <c r="D24" s="2">
        <f>D$2*'Reformated Elec PS-E Data 2'!D36</f>
        <v>32.4</v>
      </c>
      <c r="E24" s="2">
        <f>E$2*'Reformated Elec PS-E Data 2'!E36</f>
        <v>270</v>
      </c>
      <c r="F24" s="2">
        <f>F$2*'Reformated Elec PS-E Data 2'!F36</f>
        <v>0</v>
      </c>
      <c r="G24" s="2">
        <f>G$2*'Reformated Elec PS-E Data 2'!G36</f>
        <v>268.9</v>
      </c>
      <c r="H24" s="2">
        <f>H$2*'Reformated Elec PS-E Data 2'!H36</f>
        <v>11.6</v>
      </c>
      <c r="I24" s="2">
        <f>I$2*'Reformated Elec PS-E Data 2'!I36</f>
        <v>48.4</v>
      </c>
      <c r="J24" s="2">
        <f>J$2*'Reformated Elec PS-E Data 2'!J36</f>
        <v>123.7</v>
      </c>
      <c r="K24" s="2">
        <f>K$2*'Reformated Elec PS-E Data 2'!K36</f>
        <v>0</v>
      </c>
      <c r="L24" s="2">
        <f>L$2*'Reformated Elec PS-E Data 2'!L36</f>
        <v>0</v>
      </c>
      <c r="M24" s="2">
        <f>M$2*'Reformated Elec PS-E Data 2'!M36</f>
        <v>0</v>
      </c>
      <c r="N24" s="2">
        <f>N$2*'Reformated Elec PS-E Data 2'!N36</f>
        <v>0</v>
      </c>
      <c r="O24" s="2">
        <f t="shared" si="2"/>
        <v>1025</v>
      </c>
      <c r="P24" s="2">
        <f>'Reformated Elec PS-E Data 1'!O22</f>
        <v>1025.1</v>
      </c>
    </row>
    <row r="25" spans="1:16" ht="12.75">
      <c r="A25" s="2" t="s">
        <v>52</v>
      </c>
      <c r="B25" s="2" t="str">
        <f>'Reformated Elec PS-E Data 1'!B26</f>
        <v>Coincident kW</v>
      </c>
      <c r="C25" s="2">
        <f>C$2*'Reformated Elec PS-E Data 2'!C37</f>
        <v>270</v>
      </c>
      <c r="D25" s="2">
        <f>D$2*'Reformated Elec PS-E Data 2'!D37</f>
        <v>32.4</v>
      </c>
      <c r="E25" s="2">
        <f>E$2*'Reformated Elec PS-E Data 2'!E37</f>
        <v>270</v>
      </c>
      <c r="F25" s="2">
        <f>F$2*'Reformated Elec PS-E Data 2'!F37</f>
        <v>0</v>
      </c>
      <c r="G25" s="2">
        <f>G$2*'Reformated Elec PS-E Data 2'!G37</f>
        <v>287.2</v>
      </c>
      <c r="H25" s="2">
        <f>H$2*'Reformated Elec PS-E Data 2'!H37</f>
        <v>17.4</v>
      </c>
      <c r="I25" s="2">
        <f>I$2*'Reformated Elec PS-E Data 2'!I37</f>
        <v>48.4</v>
      </c>
      <c r="J25" s="2">
        <f>J$2*'Reformated Elec PS-E Data 2'!J37</f>
        <v>119.4</v>
      </c>
      <c r="K25" s="2">
        <f>K$2*'Reformated Elec PS-E Data 2'!K37</f>
        <v>0</v>
      </c>
      <c r="L25" s="2">
        <f>L$2*'Reformated Elec PS-E Data 2'!L37</f>
        <v>0</v>
      </c>
      <c r="M25" s="2">
        <f>M$2*'Reformated Elec PS-E Data 2'!M37</f>
        <v>0</v>
      </c>
      <c r="N25" s="2">
        <f>N$2*'Reformated Elec PS-E Data 2'!N37</f>
        <v>0</v>
      </c>
      <c r="O25" s="2">
        <f t="shared" si="2"/>
        <v>1044.8</v>
      </c>
      <c r="P25" s="2">
        <f>'Reformated Elec PS-E Data 1'!O25</f>
        <v>1044.8</v>
      </c>
    </row>
    <row r="26" spans="1:16" ht="12.75">
      <c r="A26" s="2" t="s">
        <v>53</v>
      </c>
      <c r="B26" s="2" t="str">
        <f>'Reformated Elec PS-E Data 1'!B29</f>
        <v>Coincident kW</v>
      </c>
      <c r="C26" s="2">
        <f>C$2*'Reformated Elec PS-E Data 2'!C38</f>
        <v>270</v>
      </c>
      <c r="D26" s="2">
        <f>D$2*'Reformated Elec PS-E Data 2'!D38</f>
        <v>32.4</v>
      </c>
      <c r="E26" s="2">
        <f>E$2*'Reformated Elec PS-E Data 2'!E38</f>
        <v>270</v>
      </c>
      <c r="F26" s="2">
        <f>F$2*'Reformated Elec PS-E Data 2'!F38</f>
        <v>0</v>
      </c>
      <c r="G26" s="2">
        <f>G$2*'Reformated Elec PS-E Data 2'!G38</f>
        <v>253.8</v>
      </c>
      <c r="H26" s="2">
        <f>H$2*'Reformated Elec PS-E Data 2'!H38</f>
        <v>13.5</v>
      </c>
      <c r="I26" s="2">
        <f>I$2*'Reformated Elec PS-E Data 2'!I38</f>
        <v>48.4</v>
      </c>
      <c r="J26" s="2">
        <f>J$2*'Reformated Elec PS-E Data 2'!J38</f>
        <v>101.6</v>
      </c>
      <c r="K26" s="2">
        <f>K$2*'Reformated Elec PS-E Data 2'!K38</f>
        <v>0</v>
      </c>
      <c r="L26" s="2">
        <f>L$2*'Reformated Elec PS-E Data 2'!L38</f>
        <v>0</v>
      </c>
      <c r="M26" s="2">
        <f>M$2*'Reformated Elec PS-E Data 2'!M38</f>
        <v>0</v>
      </c>
      <c r="N26" s="2">
        <f>N$2*'Reformated Elec PS-E Data 2'!N38</f>
        <v>0</v>
      </c>
      <c r="O26" s="2">
        <f t="shared" si="2"/>
        <v>989.7</v>
      </c>
      <c r="P26" s="2">
        <f>'Reformated Elec PS-E Data 1'!O28</f>
        <v>989.7</v>
      </c>
    </row>
    <row r="27" spans="1:16" ht="12.75">
      <c r="A27" s="2" t="s">
        <v>54</v>
      </c>
      <c r="B27" s="2" t="str">
        <f>'Reformated Elec PS-E Data 1'!B32</f>
        <v>Coincident kW</v>
      </c>
      <c r="C27" s="2">
        <f>C$2*'Reformated Elec PS-E Data 2'!C39</f>
        <v>270</v>
      </c>
      <c r="D27" s="2">
        <f>D$2*'Reformated Elec PS-E Data 2'!D39</f>
        <v>32.4</v>
      </c>
      <c r="E27" s="2">
        <f>E$2*'Reformated Elec PS-E Data 2'!E39</f>
        <v>270</v>
      </c>
      <c r="F27" s="2">
        <f>F$2*'Reformated Elec PS-E Data 2'!F39</f>
        <v>0</v>
      </c>
      <c r="G27" s="2">
        <f>G$2*'Reformated Elec PS-E Data 2'!G39</f>
        <v>232.3</v>
      </c>
      <c r="H27" s="2">
        <f>H$2*'Reformated Elec PS-E Data 2'!H39</f>
        <v>10.1</v>
      </c>
      <c r="I27" s="2">
        <f>I$2*'Reformated Elec PS-E Data 2'!I39</f>
        <v>48.4</v>
      </c>
      <c r="J27" s="2">
        <f>J$2*'Reformated Elec PS-E Data 2'!J39</f>
        <v>91.1</v>
      </c>
      <c r="K27" s="2">
        <f>K$2*'Reformated Elec PS-E Data 2'!K39</f>
        <v>0</v>
      </c>
      <c r="L27" s="2">
        <f>L$2*'Reformated Elec PS-E Data 2'!L39</f>
        <v>0</v>
      </c>
      <c r="M27" s="2">
        <f>M$2*'Reformated Elec PS-E Data 2'!M39</f>
        <v>0</v>
      </c>
      <c r="N27" s="2">
        <f>N$2*'Reformated Elec PS-E Data 2'!N39</f>
        <v>0</v>
      </c>
      <c r="O27" s="2">
        <f t="shared" si="2"/>
        <v>954.3000000000001</v>
      </c>
      <c r="P27" s="2">
        <f>'Reformated Elec PS-E Data 1'!O31</f>
        <v>954.3</v>
      </c>
    </row>
    <row r="28" spans="1:16" ht="12.75">
      <c r="A28" s="2" t="s">
        <v>55</v>
      </c>
      <c r="B28" s="2" t="str">
        <f>'Reformated Elec PS-E Data 1'!B35</f>
        <v>Coincident kW</v>
      </c>
      <c r="C28" s="2">
        <f>C$2*'Reformated Elec PS-E Data 2'!C40</f>
        <v>270</v>
      </c>
      <c r="D28" s="2">
        <f>D$2*'Reformated Elec PS-E Data 2'!D40</f>
        <v>32.4</v>
      </c>
      <c r="E28" s="2">
        <f>E$2*'Reformated Elec PS-E Data 2'!E40</f>
        <v>270</v>
      </c>
      <c r="F28" s="2">
        <f>F$2*'Reformated Elec PS-E Data 2'!F40</f>
        <v>0</v>
      </c>
      <c r="G28" s="2">
        <f>G$2*'Reformated Elec PS-E Data 2'!G40</f>
        <v>157.3</v>
      </c>
      <c r="H28" s="2">
        <f>H$2*'Reformated Elec PS-E Data 2'!H40</f>
        <v>4.2</v>
      </c>
      <c r="I28" s="2">
        <f>I$2*'Reformated Elec PS-E Data 2'!I40</f>
        <v>43</v>
      </c>
      <c r="J28" s="2">
        <f>J$2*'Reformated Elec PS-E Data 2'!J40</f>
        <v>53.6</v>
      </c>
      <c r="K28" s="2">
        <f>K$2*'Reformated Elec PS-E Data 2'!K40</f>
        <v>0</v>
      </c>
      <c r="L28" s="2">
        <f>L$2*'Reformated Elec PS-E Data 2'!L40</f>
        <v>0</v>
      </c>
      <c r="M28" s="2">
        <f>M$2*'Reformated Elec PS-E Data 2'!M40</f>
        <v>0</v>
      </c>
      <c r="N28" s="2">
        <f>N$2*'Reformated Elec PS-E Data 2'!N40</f>
        <v>0</v>
      </c>
      <c r="O28" s="2">
        <f t="shared" si="2"/>
        <v>830.5000000000001</v>
      </c>
      <c r="P28" s="2">
        <f>'Reformated Elec PS-E Data 1'!O34</f>
        <v>830.5</v>
      </c>
    </row>
    <row r="29" spans="1:16" ht="12.75">
      <c r="A29" s="2" t="s">
        <v>56</v>
      </c>
      <c r="B29" s="2" t="str">
        <f>'Reformated Elec PS-E Data 1'!B38</f>
        <v>Coincident kW</v>
      </c>
      <c r="C29" s="2">
        <f>C$2*'Reformated Elec PS-E Data 2'!C41</f>
        <v>270</v>
      </c>
      <c r="D29" s="2">
        <f>D$2*'Reformated Elec PS-E Data 2'!D41</f>
        <v>32.4</v>
      </c>
      <c r="E29" s="2">
        <f>E$2*'Reformated Elec PS-E Data 2'!E41</f>
        <v>270</v>
      </c>
      <c r="F29" s="2">
        <f>F$2*'Reformated Elec PS-E Data 2'!F41</f>
        <v>0</v>
      </c>
      <c r="G29" s="2">
        <f>G$2*'Reformated Elec PS-E Data 2'!G41</f>
        <v>85</v>
      </c>
      <c r="H29" s="2">
        <f>H$2*'Reformated Elec PS-E Data 2'!H41</f>
        <v>0</v>
      </c>
      <c r="I29" s="2">
        <f>I$2*'Reformated Elec PS-E Data 2'!I41</f>
        <v>43</v>
      </c>
      <c r="J29" s="2">
        <f>J$2*'Reformated Elec PS-E Data 2'!J41</f>
        <v>28.4</v>
      </c>
      <c r="K29" s="2">
        <f>K$2*'Reformated Elec PS-E Data 2'!K41</f>
        <v>0</v>
      </c>
      <c r="L29" s="2">
        <f>L$2*'Reformated Elec PS-E Data 2'!L41</f>
        <v>0</v>
      </c>
      <c r="M29" s="2">
        <f>M$2*'Reformated Elec PS-E Data 2'!M41</f>
        <v>0</v>
      </c>
      <c r="N29" s="2">
        <f>N$2*'Reformated Elec PS-E Data 2'!N41</f>
        <v>0</v>
      </c>
      <c r="O29" s="2">
        <f t="shared" si="2"/>
        <v>728.8</v>
      </c>
      <c r="P29" s="2">
        <f>'Reformated Elec PS-E Data 1'!O37</f>
        <v>728.8</v>
      </c>
    </row>
    <row r="30" spans="3:14" ht="12.75">
      <c r="C30" s="7" t="str">
        <f>C17</f>
        <v>Lights</v>
      </c>
      <c r="D30" s="7" t="str">
        <f aca="true" t="shared" si="3" ref="D30:N30">D17</f>
        <v>Task</v>
      </c>
      <c r="E30" s="7" t="str">
        <f t="shared" si="3"/>
        <v>Equip</v>
      </c>
      <c r="F30" s="7" t="str">
        <f t="shared" si="3"/>
        <v>Heat</v>
      </c>
      <c r="G30" s="7" t="str">
        <f t="shared" si="3"/>
        <v>Cool</v>
      </c>
      <c r="H30" s="7" t="str">
        <f t="shared" si="3"/>
        <v>Towers</v>
      </c>
      <c r="I30" s="7" t="str">
        <f t="shared" si="3"/>
        <v>Pumps</v>
      </c>
      <c r="J30" s="7" t="str">
        <f t="shared" si="3"/>
        <v>Fans</v>
      </c>
      <c r="K30" s="7" t="str">
        <f t="shared" si="3"/>
        <v>Refrig</v>
      </c>
      <c r="L30" s="7" t="str">
        <f t="shared" si="3"/>
        <v>Ht Pmp Supp</v>
      </c>
      <c r="M30" s="7" t="str">
        <f t="shared" si="3"/>
        <v>DHW</v>
      </c>
      <c r="N30" s="7" t="str">
        <f t="shared" si="3"/>
        <v>Exterior</v>
      </c>
    </row>
    <row r="31" spans="1:14" ht="12.75">
      <c r="A31" s="2" t="s">
        <v>45</v>
      </c>
      <c r="B31" s="2" t="str">
        <f>'Reformated Elec PS-E Data 1'!B4</f>
        <v>Non-Coincident kW</v>
      </c>
      <c r="C31" s="2">
        <f>C$2*'Reformated Elec PS-E Data 2'!C17</f>
        <v>270</v>
      </c>
      <c r="D31" s="2">
        <f>D$2*'Reformated Elec PS-E Data 2'!D17</f>
        <v>32.4</v>
      </c>
      <c r="E31" s="2">
        <f>E$2*'Reformated Elec PS-E Data 2'!E17</f>
        <v>270</v>
      </c>
      <c r="F31" s="2">
        <f>F$2*'Reformated Elec PS-E Data 2'!F17</f>
        <v>0</v>
      </c>
      <c r="G31" s="2">
        <f>G$2*'Reformated Elec PS-E Data 2'!G17</f>
        <v>79.7</v>
      </c>
      <c r="H31" s="2">
        <f>H$2*'Reformated Elec PS-E Data 2'!H17</f>
        <v>0</v>
      </c>
      <c r="I31" s="2">
        <f>I$2*'Reformated Elec PS-E Data 2'!I17</f>
        <v>43</v>
      </c>
      <c r="J31" s="2">
        <f>J$2*'Reformated Elec PS-E Data 2'!J17</f>
        <v>105.4</v>
      </c>
      <c r="K31" s="2">
        <f>K$2*'Reformated Elec PS-E Data 2'!K17</f>
        <v>0</v>
      </c>
      <c r="L31" s="2">
        <f>L$2*'Reformated Elec PS-E Data 2'!L17</f>
        <v>0</v>
      </c>
      <c r="M31" s="2">
        <f>M$2*'Reformated Elec PS-E Data 2'!M17</f>
        <v>0</v>
      </c>
      <c r="N31" s="2">
        <f>N$2*'Reformated Elec PS-E Data 2'!N17</f>
        <v>0</v>
      </c>
    </row>
    <row r="32" spans="1:14" ht="12.75">
      <c r="A32" s="2" t="s">
        <v>46</v>
      </c>
      <c r="B32" s="2" t="str">
        <f>'Reformated Elec PS-E Data 1'!B7</f>
        <v>Non-Coincident kW</v>
      </c>
      <c r="C32" s="2">
        <f>C$2*'Reformated Elec PS-E Data 2'!C18</f>
        <v>270</v>
      </c>
      <c r="D32" s="2">
        <f>D$2*'Reformated Elec PS-E Data 2'!D18</f>
        <v>32.4</v>
      </c>
      <c r="E32" s="2">
        <f>E$2*'Reformated Elec PS-E Data 2'!E18</f>
        <v>270</v>
      </c>
      <c r="F32" s="2">
        <f>F$2*'Reformated Elec PS-E Data 2'!F18</f>
        <v>0</v>
      </c>
      <c r="G32" s="2">
        <f>G$2*'Reformated Elec PS-E Data 2'!G18</f>
        <v>152.5</v>
      </c>
      <c r="H32" s="2">
        <f>H$2*'Reformated Elec PS-E Data 2'!H18</f>
        <v>2.8</v>
      </c>
      <c r="I32" s="2">
        <f>I$2*'Reformated Elec PS-E Data 2'!I18</f>
        <v>43</v>
      </c>
      <c r="J32" s="2">
        <f>J$2*'Reformated Elec PS-E Data 2'!J18</f>
        <v>57.6</v>
      </c>
      <c r="K32" s="2">
        <f>K$2*'Reformated Elec PS-E Data 2'!K18</f>
        <v>0</v>
      </c>
      <c r="L32" s="2">
        <f>L$2*'Reformated Elec PS-E Data 2'!L18</f>
        <v>0</v>
      </c>
      <c r="M32" s="2">
        <f>M$2*'Reformated Elec PS-E Data 2'!M18</f>
        <v>0</v>
      </c>
      <c r="N32" s="2">
        <f>N$2*'Reformated Elec PS-E Data 2'!N18</f>
        <v>0</v>
      </c>
    </row>
    <row r="33" spans="1:14" ht="12.75">
      <c r="A33" s="2" t="s">
        <v>47</v>
      </c>
      <c r="B33" s="2" t="str">
        <f>'Reformated Elec PS-E Data 1'!B10</f>
        <v>Non-Coincident kW</v>
      </c>
      <c r="C33" s="2">
        <f>C$2*'Reformated Elec PS-E Data 2'!C19</f>
        <v>270</v>
      </c>
      <c r="D33" s="2">
        <f>D$2*'Reformated Elec PS-E Data 2'!D19</f>
        <v>32.4</v>
      </c>
      <c r="E33" s="2">
        <f>E$2*'Reformated Elec PS-E Data 2'!E19</f>
        <v>270</v>
      </c>
      <c r="F33" s="2">
        <f>F$2*'Reformated Elec PS-E Data 2'!F19</f>
        <v>0</v>
      </c>
      <c r="G33" s="2">
        <f>G$2*'Reformated Elec PS-E Data 2'!G19</f>
        <v>161.7</v>
      </c>
      <c r="H33" s="2">
        <f>H$2*'Reformated Elec PS-E Data 2'!H19</f>
        <v>3.3</v>
      </c>
      <c r="I33" s="2">
        <f>I$2*'Reformated Elec PS-E Data 2'!I19</f>
        <v>43</v>
      </c>
      <c r="J33" s="2">
        <f>J$2*'Reformated Elec PS-E Data 2'!J19</f>
        <v>65.4</v>
      </c>
      <c r="K33" s="2">
        <f>K$2*'Reformated Elec PS-E Data 2'!K19</f>
        <v>0</v>
      </c>
      <c r="L33" s="2">
        <f>L$2*'Reformated Elec PS-E Data 2'!L19</f>
        <v>0</v>
      </c>
      <c r="M33" s="2">
        <f>M$2*'Reformated Elec PS-E Data 2'!M19</f>
        <v>0</v>
      </c>
      <c r="N33" s="2">
        <f>N$2*'Reformated Elec PS-E Data 2'!N19</f>
        <v>0</v>
      </c>
    </row>
    <row r="34" spans="1:14" ht="12.75">
      <c r="A34" s="2" t="s">
        <v>48</v>
      </c>
      <c r="B34" s="2" t="str">
        <f>'Reformated Elec PS-E Data 1'!B13</f>
        <v>Non-Coincident kW</v>
      </c>
      <c r="C34" s="2">
        <f>C$2*'Reformated Elec PS-E Data 2'!C20</f>
        <v>270</v>
      </c>
      <c r="D34" s="2">
        <f>D$2*'Reformated Elec PS-E Data 2'!D20</f>
        <v>32.4</v>
      </c>
      <c r="E34" s="2">
        <f>E$2*'Reformated Elec PS-E Data 2'!E20</f>
        <v>270</v>
      </c>
      <c r="F34" s="2">
        <f>F$2*'Reformated Elec PS-E Data 2'!F20</f>
        <v>0</v>
      </c>
      <c r="G34" s="2">
        <f>G$2*'Reformated Elec PS-E Data 2'!G20</f>
        <v>227.7</v>
      </c>
      <c r="H34" s="2">
        <f>H$2*'Reformated Elec PS-E Data 2'!H20</f>
        <v>10.7</v>
      </c>
      <c r="I34" s="2">
        <f>I$2*'Reformated Elec PS-E Data 2'!I20</f>
        <v>48.4</v>
      </c>
      <c r="J34" s="2">
        <f>J$2*'Reformated Elec PS-E Data 2'!J20</f>
        <v>89.2</v>
      </c>
      <c r="K34" s="2">
        <f>K$2*'Reformated Elec PS-E Data 2'!K20</f>
        <v>0</v>
      </c>
      <c r="L34" s="2">
        <f>L$2*'Reformated Elec PS-E Data 2'!L20</f>
        <v>0</v>
      </c>
      <c r="M34" s="2">
        <f>M$2*'Reformated Elec PS-E Data 2'!M20</f>
        <v>0</v>
      </c>
      <c r="N34" s="2">
        <f>N$2*'Reformated Elec PS-E Data 2'!N20</f>
        <v>0</v>
      </c>
    </row>
    <row r="35" spans="1:14" ht="12.75">
      <c r="A35" s="2" t="s">
        <v>49</v>
      </c>
      <c r="B35" s="2" t="str">
        <f>'Reformated Elec PS-E Data 1'!B16</f>
        <v>Non-Coincident kW</v>
      </c>
      <c r="C35" s="2">
        <f>C$2*'Reformated Elec PS-E Data 2'!C21</f>
        <v>270</v>
      </c>
      <c r="D35" s="2">
        <f>D$2*'Reformated Elec PS-E Data 2'!D21</f>
        <v>32.4</v>
      </c>
      <c r="E35" s="2">
        <f>E$2*'Reformated Elec PS-E Data 2'!E21</f>
        <v>270</v>
      </c>
      <c r="F35" s="2">
        <f>F$2*'Reformated Elec PS-E Data 2'!F21</f>
        <v>0</v>
      </c>
      <c r="G35" s="2">
        <f>G$2*'Reformated Elec PS-E Data 2'!G21</f>
        <v>262.9</v>
      </c>
      <c r="H35" s="2">
        <f>H$2*'Reformated Elec PS-E Data 2'!H21</f>
        <v>13</v>
      </c>
      <c r="I35" s="2">
        <f>I$2*'Reformated Elec PS-E Data 2'!I21</f>
        <v>48.4</v>
      </c>
      <c r="J35" s="2">
        <f>J$2*'Reformated Elec PS-E Data 2'!J21</f>
        <v>112.2</v>
      </c>
      <c r="K35" s="2">
        <f>K$2*'Reformated Elec PS-E Data 2'!K21</f>
        <v>0</v>
      </c>
      <c r="L35" s="2">
        <f>L$2*'Reformated Elec PS-E Data 2'!L21</f>
        <v>0</v>
      </c>
      <c r="M35" s="2">
        <f>M$2*'Reformated Elec PS-E Data 2'!M21</f>
        <v>0</v>
      </c>
      <c r="N35" s="2">
        <f>N$2*'Reformated Elec PS-E Data 2'!N21</f>
        <v>0</v>
      </c>
    </row>
    <row r="36" spans="1:14" ht="12.75">
      <c r="A36" s="2" t="s">
        <v>50</v>
      </c>
      <c r="B36" s="2" t="str">
        <f>'Reformated Elec PS-E Data 1'!B19</f>
        <v>Non-Coincident kW</v>
      </c>
      <c r="C36" s="2">
        <f>C$2*'Reformated Elec PS-E Data 2'!C22</f>
        <v>270</v>
      </c>
      <c r="D36" s="2">
        <f>D$2*'Reformated Elec PS-E Data 2'!D22</f>
        <v>32.4</v>
      </c>
      <c r="E36" s="2">
        <f>E$2*'Reformated Elec PS-E Data 2'!E22</f>
        <v>270</v>
      </c>
      <c r="F36" s="2">
        <f>F$2*'Reformated Elec PS-E Data 2'!F22</f>
        <v>0</v>
      </c>
      <c r="G36" s="2">
        <f>G$2*'Reformated Elec PS-E Data 2'!G22</f>
        <v>254.5</v>
      </c>
      <c r="H36" s="2">
        <f>H$2*'Reformated Elec PS-E Data 2'!H22</f>
        <v>13.8</v>
      </c>
      <c r="I36" s="2">
        <f>I$2*'Reformated Elec PS-E Data 2'!I22</f>
        <v>48.4</v>
      </c>
      <c r="J36" s="2">
        <f>J$2*'Reformated Elec PS-E Data 2'!J22</f>
        <v>109.3</v>
      </c>
      <c r="K36" s="2">
        <f>K$2*'Reformated Elec PS-E Data 2'!K22</f>
        <v>0</v>
      </c>
      <c r="L36" s="2">
        <f>L$2*'Reformated Elec PS-E Data 2'!L22</f>
        <v>0</v>
      </c>
      <c r="M36" s="2">
        <f>M$2*'Reformated Elec PS-E Data 2'!M22</f>
        <v>0</v>
      </c>
      <c r="N36" s="2">
        <f>N$2*'Reformated Elec PS-E Data 2'!N22</f>
        <v>0</v>
      </c>
    </row>
    <row r="37" spans="1:14" ht="12.75">
      <c r="A37" s="2" t="s">
        <v>51</v>
      </c>
      <c r="B37" s="2" t="str">
        <f>'Reformated Elec PS-E Data 1'!B22</f>
        <v>Non-Coincident kW</v>
      </c>
      <c r="C37" s="2">
        <f>C$2*'Reformated Elec PS-E Data 2'!C23</f>
        <v>270</v>
      </c>
      <c r="D37" s="2">
        <f>D$2*'Reformated Elec PS-E Data 2'!D23</f>
        <v>32.4</v>
      </c>
      <c r="E37" s="2">
        <f>E$2*'Reformated Elec PS-E Data 2'!E23</f>
        <v>270</v>
      </c>
      <c r="F37" s="2">
        <f>F$2*'Reformated Elec PS-E Data 2'!F23</f>
        <v>0</v>
      </c>
      <c r="G37" s="2">
        <f>G$2*'Reformated Elec PS-E Data 2'!G23</f>
        <v>271.6</v>
      </c>
      <c r="H37" s="2">
        <f>H$2*'Reformated Elec PS-E Data 2'!H23</f>
        <v>15.2</v>
      </c>
      <c r="I37" s="2">
        <f>I$2*'Reformated Elec PS-E Data 2'!I23</f>
        <v>48.4</v>
      </c>
      <c r="J37" s="2">
        <f>J$2*'Reformated Elec PS-E Data 2'!J23</f>
        <v>123.7</v>
      </c>
      <c r="K37" s="2">
        <f>K$2*'Reformated Elec PS-E Data 2'!K23</f>
        <v>0</v>
      </c>
      <c r="L37" s="2">
        <f>L$2*'Reformated Elec PS-E Data 2'!L23</f>
        <v>0</v>
      </c>
      <c r="M37" s="2">
        <f>M$2*'Reformated Elec PS-E Data 2'!M23</f>
        <v>0</v>
      </c>
      <c r="N37" s="2">
        <f>N$2*'Reformated Elec PS-E Data 2'!N23</f>
        <v>0</v>
      </c>
    </row>
    <row r="38" spans="1:14" ht="12.75">
      <c r="A38" s="2" t="s">
        <v>52</v>
      </c>
      <c r="B38" s="2" t="str">
        <f>'Reformated Elec PS-E Data 1'!B25</f>
        <v>Non-Coincident kW</v>
      </c>
      <c r="C38" s="2">
        <f>C$2*'Reformated Elec PS-E Data 2'!C24</f>
        <v>270</v>
      </c>
      <c r="D38" s="2">
        <f>D$2*'Reformated Elec PS-E Data 2'!D24</f>
        <v>32.4</v>
      </c>
      <c r="E38" s="2">
        <f>E$2*'Reformated Elec PS-E Data 2'!E24</f>
        <v>270</v>
      </c>
      <c r="F38" s="2">
        <f>F$2*'Reformated Elec PS-E Data 2'!F24</f>
        <v>0</v>
      </c>
      <c r="G38" s="2">
        <f>G$2*'Reformated Elec PS-E Data 2'!G24</f>
        <v>287.2</v>
      </c>
      <c r="H38" s="2">
        <f>H$2*'Reformated Elec PS-E Data 2'!H24</f>
        <v>18.9</v>
      </c>
      <c r="I38" s="2">
        <f>I$2*'Reformated Elec PS-E Data 2'!I24</f>
        <v>48.4</v>
      </c>
      <c r="J38" s="2">
        <f>J$2*'Reformated Elec PS-E Data 2'!J24</f>
        <v>119.4</v>
      </c>
      <c r="K38" s="2">
        <f>K$2*'Reformated Elec PS-E Data 2'!K24</f>
        <v>0</v>
      </c>
      <c r="L38" s="2">
        <f>L$2*'Reformated Elec PS-E Data 2'!L24</f>
        <v>0</v>
      </c>
      <c r="M38" s="2">
        <f>M$2*'Reformated Elec PS-E Data 2'!M24</f>
        <v>0</v>
      </c>
      <c r="N38" s="2">
        <f>N$2*'Reformated Elec PS-E Data 2'!N24</f>
        <v>0</v>
      </c>
    </row>
    <row r="39" spans="1:14" ht="12.75">
      <c r="A39" s="2" t="s">
        <v>53</v>
      </c>
      <c r="B39" s="2" t="str">
        <f>'Reformated Elec PS-E Data 1'!B28</f>
        <v>Non-Coincident kW</v>
      </c>
      <c r="C39" s="2">
        <f>C$2*'Reformated Elec PS-E Data 2'!C25</f>
        <v>270</v>
      </c>
      <c r="D39" s="2">
        <f>D$2*'Reformated Elec PS-E Data 2'!D25</f>
        <v>32.4</v>
      </c>
      <c r="E39" s="2">
        <f>E$2*'Reformated Elec PS-E Data 2'!E25</f>
        <v>270</v>
      </c>
      <c r="F39" s="2">
        <f>F$2*'Reformated Elec PS-E Data 2'!F25</f>
        <v>0</v>
      </c>
      <c r="G39" s="2">
        <f>G$2*'Reformated Elec PS-E Data 2'!G25</f>
        <v>253.8</v>
      </c>
      <c r="H39" s="2">
        <f>H$2*'Reformated Elec PS-E Data 2'!H25</f>
        <v>13.5</v>
      </c>
      <c r="I39" s="2">
        <f>I$2*'Reformated Elec PS-E Data 2'!I25</f>
        <v>48.4</v>
      </c>
      <c r="J39" s="2">
        <f>J$2*'Reformated Elec PS-E Data 2'!J25</f>
        <v>101.8</v>
      </c>
      <c r="K39" s="2">
        <f>K$2*'Reformated Elec PS-E Data 2'!K25</f>
        <v>0</v>
      </c>
      <c r="L39" s="2">
        <f>L$2*'Reformated Elec PS-E Data 2'!L25</f>
        <v>0</v>
      </c>
      <c r="M39" s="2">
        <f>M$2*'Reformated Elec PS-E Data 2'!M25</f>
        <v>0</v>
      </c>
      <c r="N39" s="2">
        <f>N$2*'Reformated Elec PS-E Data 2'!N25</f>
        <v>0</v>
      </c>
    </row>
    <row r="40" spans="1:14" ht="12.75">
      <c r="A40" s="2" t="s">
        <v>54</v>
      </c>
      <c r="B40" s="2" t="str">
        <f>'Reformated Elec PS-E Data 1'!B31</f>
        <v>Non-Coincident kW</v>
      </c>
      <c r="C40" s="2">
        <f>C$2*'Reformated Elec PS-E Data 2'!C26</f>
        <v>270</v>
      </c>
      <c r="D40" s="2">
        <f>D$2*'Reformated Elec PS-E Data 2'!D26</f>
        <v>32.4</v>
      </c>
      <c r="E40" s="2">
        <f>E$2*'Reformated Elec PS-E Data 2'!E26</f>
        <v>270</v>
      </c>
      <c r="F40" s="2">
        <f>F$2*'Reformated Elec PS-E Data 2'!F26</f>
        <v>0</v>
      </c>
      <c r="G40" s="2">
        <f>G$2*'Reformated Elec PS-E Data 2'!G26</f>
        <v>233.7</v>
      </c>
      <c r="H40" s="2">
        <f>H$2*'Reformated Elec PS-E Data 2'!H26</f>
        <v>11.1</v>
      </c>
      <c r="I40" s="2">
        <f>I$2*'Reformated Elec PS-E Data 2'!I26</f>
        <v>48.4</v>
      </c>
      <c r="J40" s="2">
        <f>J$2*'Reformated Elec PS-E Data 2'!J26</f>
        <v>91.1</v>
      </c>
      <c r="K40" s="2">
        <f>K$2*'Reformated Elec PS-E Data 2'!K26</f>
        <v>0</v>
      </c>
      <c r="L40" s="2">
        <f>L$2*'Reformated Elec PS-E Data 2'!L26</f>
        <v>0</v>
      </c>
      <c r="M40" s="2">
        <f>M$2*'Reformated Elec PS-E Data 2'!M26</f>
        <v>0</v>
      </c>
      <c r="N40" s="2">
        <f>N$2*'Reformated Elec PS-E Data 2'!N26</f>
        <v>0</v>
      </c>
    </row>
    <row r="41" spans="1:14" ht="12.75">
      <c r="A41" s="2" t="s">
        <v>55</v>
      </c>
      <c r="B41" s="2" t="str">
        <f>'Reformated Elec PS-E Data 1'!B34</f>
        <v>Non-Coincident kW</v>
      </c>
      <c r="C41" s="2">
        <f>C$2*'Reformated Elec PS-E Data 2'!C27</f>
        <v>270</v>
      </c>
      <c r="D41" s="2">
        <f>D$2*'Reformated Elec PS-E Data 2'!D27</f>
        <v>32.4</v>
      </c>
      <c r="E41" s="2">
        <f>E$2*'Reformated Elec PS-E Data 2'!E27</f>
        <v>270</v>
      </c>
      <c r="F41" s="2">
        <f>F$2*'Reformated Elec PS-E Data 2'!F27</f>
        <v>0</v>
      </c>
      <c r="G41" s="2">
        <f>G$2*'Reformated Elec PS-E Data 2'!G27</f>
        <v>161.7</v>
      </c>
      <c r="H41" s="2">
        <f>H$2*'Reformated Elec PS-E Data 2'!H27</f>
        <v>4.7</v>
      </c>
      <c r="I41" s="2">
        <f>I$2*'Reformated Elec PS-E Data 2'!I27</f>
        <v>43</v>
      </c>
      <c r="J41" s="2">
        <f>J$2*'Reformated Elec PS-E Data 2'!J27</f>
        <v>53.6</v>
      </c>
      <c r="K41" s="2">
        <f>K$2*'Reformated Elec PS-E Data 2'!K27</f>
        <v>0</v>
      </c>
      <c r="L41" s="2">
        <f>L$2*'Reformated Elec PS-E Data 2'!L27</f>
        <v>0</v>
      </c>
      <c r="M41" s="2">
        <f>M$2*'Reformated Elec PS-E Data 2'!M27</f>
        <v>0</v>
      </c>
      <c r="N41" s="2">
        <f>N$2*'Reformated Elec PS-E Data 2'!N27</f>
        <v>0</v>
      </c>
    </row>
    <row r="42" spans="1:14" ht="12.75">
      <c r="A42" s="2" t="s">
        <v>56</v>
      </c>
      <c r="B42" s="2" t="str">
        <f>'Reformated Elec PS-E Data 1'!B37</f>
        <v>Non-Coincident kW</v>
      </c>
      <c r="C42" s="2">
        <f>C$2*'Reformated Elec PS-E Data 2'!C28</f>
        <v>270</v>
      </c>
      <c r="D42" s="2">
        <f>D$2*'Reformated Elec PS-E Data 2'!D28</f>
        <v>32.4</v>
      </c>
      <c r="E42" s="2">
        <f>E$2*'Reformated Elec PS-E Data 2'!E28</f>
        <v>270</v>
      </c>
      <c r="F42" s="2">
        <f>F$2*'Reformated Elec PS-E Data 2'!F28</f>
        <v>0</v>
      </c>
      <c r="G42" s="2">
        <f>G$2*'Reformated Elec PS-E Data 2'!G28</f>
        <v>85</v>
      </c>
      <c r="H42" s="2">
        <f>H$2*'Reformated Elec PS-E Data 2'!H28</f>
        <v>0</v>
      </c>
      <c r="I42" s="2">
        <f>I$2*'Reformated Elec PS-E Data 2'!I28</f>
        <v>43</v>
      </c>
      <c r="J42" s="2">
        <f>J$2*'Reformated Elec PS-E Data 2'!J28</f>
        <v>56.5</v>
      </c>
      <c r="K42" s="2">
        <f>K$2*'Reformated Elec PS-E Data 2'!K28</f>
        <v>0</v>
      </c>
      <c r="L42" s="2">
        <f>L$2*'Reformated Elec PS-E Data 2'!L28</f>
        <v>0</v>
      </c>
      <c r="M42" s="2">
        <f>M$2*'Reformated Elec PS-E Data 2'!M28</f>
        <v>0</v>
      </c>
      <c r="N42" s="2">
        <f>N$2*'Reformated Elec PS-E Data 2'!N28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2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9.140625" style="2" customWidth="1"/>
    <col min="2" max="2" width="18.421875" style="2" bestFit="1" customWidth="1"/>
    <col min="3" max="11" width="9.140625" style="2" customWidth="1"/>
    <col min="12" max="12" width="10.140625" style="2" customWidth="1"/>
    <col min="13" max="16" width="9.140625" style="2" customWidth="1"/>
  </cols>
  <sheetData>
    <row r="2" spans="2:15" ht="12.75">
      <c r="B2" s="15" t="s">
        <v>81</v>
      </c>
      <c r="C2" s="16">
        <f>Graphs!O9</f>
        <v>1</v>
      </c>
      <c r="D2" s="16">
        <f>Graphs!O10</f>
        <v>1</v>
      </c>
      <c r="E2" s="16">
        <f>Graphs!O11</f>
        <v>1</v>
      </c>
      <c r="F2" s="16">
        <f>Graphs!O12</f>
        <v>1</v>
      </c>
      <c r="G2" s="16">
        <f>Graphs!O13</f>
        <v>1</v>
      </c>
      <c r="H2" s="16">
        <f>Graphs!O14</f>
        <v>1</v>
      </c>
      <c r="I2" s="16">
        <f>Graphs!O15</f>
        <v>1</v>
      </c>
      <c r="J2" s="16">
        <f>Graphs!O16</f>
        <v>1</v>
      </c>
      <c r="K2" s="16">
        <f>Graphs!O17</f>
        <v>1</v>
      </c>
      <c r="L2" s="16">
        <f>Graphs!O18</f>
        <v>1</v>
      </c>
      <c r="M2" s="16">
        <f>Graphs!O19</f>
        <v>1</v>
      </c>
      <c r="N2" s="16">
        <f>Graphs!O20</f>
        <v>1</v>
      </c>
      <c r="O2" s="17" t="s">
        <v>85</v>
      </c>
    </row>
    <row r="3" spans="3:14" ht="12.75">
      <c r="C3" s="5">
        <v>31</v>
      </c>
      <c r="D3" s="5">
        <v>28</v>
      </c>
      <c r="E3" s="5">
        <v>31</v>
      </c>
      <c r="F3" s="5">
        <v>30</v>
      </c>
      <c r="G3" s="5">
        <v>31</v>
      </c>
      <c r="H3" s="5">
        <v>30</v>
      </c>
      <c r="I3" s="5">
        <v>31</v>
      </c>
      <c r="J3" s="5">
        <v>31</v>
      </c>
      <c r="K3" s="5">
        <v>30</v>
      </c>
      <c r="L3" s="5">
        <v>31</v>
      </c>
      <c r="M3" s="5">
        <v>30</v>
      </c>
      <c r="N3" s="5">
        <v>31</v>
      </c>
    </row>
    <row r="4" spans="1:16" s="8" customFormat="1" ht="12.75">
      <c r="A4" s="7"/>
      <c r="B4" s="7"/>
      <c r="C4" s="7" t="s">
        <v>59</v>
      </c>
      <c r="D4" s="7" t="s">
        <v>58</v>
      </c>
      <c r="E4" s="7" t="s">
        <v>60</v>
      </c>
      <c r="F4" s="7" t="s">
        <v>61</v>
      </c>
      <c r="G4" s="7" t="s">
        <v>62</v>
      </c>
      <c r="H4" s="7" t="s">
        <v>63</v>
      </c>
      <c r="I4" s="7" t="s">
        <v>64</v>
      </c>
      <c r="J4" s="7" t="s">
        <v>65</v>
      </c>
      <c r="K4" s="7" t="s">
        <v>66</v>
      </c>
      <c r="L4" s="7" t="s">
        <v>67</v>
      </c>
      <c r="M4" s="7" t="s">
        <v>68</v>
      </c>
      <c r="N4" s="7" t="s">
        <v>69</v>
      </c>
      <c r="O4" s="7" t="s">
        <v>57</v>
      </c>
      <c r="P4" s="7" t="str">
        <f>'Reformated Gas PS-E Data 1'!O2</f>
        <v>TOTAL</v>
      </c>
    </row>
    <row r="5" spans="1:16" ht="12.75">
      <c r="A5" s="2" t="str">
        <f>'Reformated Gas PS-E Data 1'!A3</f>
        <v>JAN</v>
      </c>
      <c r="B5" s="2" t="s">
        <v>169</v>
      </c>
      <c r="C5" s="6">
        <f>C$2*'Reformated Gas PS-E Data 2'!C4/C$3</f>
        <v>0</v>
      </c>
      <c r="D5" s="6">
        <f>D$2*'Reformated Gas PS-E Data 2'!D4/D$3</f>
        <v>0</v>
      </c>
      <c r="E5" s="6">
        <f>E$2*'Reformated Gas PS-E Data 2'!E4/E$3</f>
        <v>0</v>
      </c>
      <c r="F5" s="6">
        <f>F$2*'Reformated Gas PS-E Data 2'!F4/F$3</f>
        <v>42</v>
      </c>
      <c r="G5" s="6">
        <f>G$2*'Reformated Gas PS-E Data 2'!G4/G$3</f>
        <v>0</v>
      </c>
      <c r="H5" s="6">
        <f>H$2*'Reformated Gas PS-E Data 2'!H4/H$3</f>
        <v>0</v>
      </c>
      <c r="I5" s="6">
        <f>I$2*'Reformated Gas PS-E Data 2'!I4/I$3</f>
        <v>0</v>
      </c>
      <c r="J5" s="6">
        <f>J$2*'Reformated Gas PS-E Data 2'!J4/J$3</f>
        <v>0</v>
      </c>
      <c r="K5" s="6">
        <f>K$2*'Reformated Gas PS-E Data 2'!K4/K$3</f>
        <v>0</v>
      </c>
      <c r="L5" s="6">
        <f>L$2*'Reformated Gas PS-E Data 2'!L4/L$3</f>
        <v>0</v>
      </c>
      <c r="M5" s="6">
        <f>M$2*'Reformated Gas PS-E Data 2'!M4/M$3</f>
        <v>14.666666666666666</v>
      </c>
      <c r="N5" s="6">
        <f>N$2*'Reformated Gas PS-E Data 2'!N4/N$3</f>
        <v>0</v>
      </c>
      <c r="O5" s="2">
        <f aca="true" t="shared" si="0" ref="O5:O16">SUM(C5:N5)</f>
        <v>56.666666666666664</v>
      </c>
      <c r="P5" s="2">
        <f>'Reformated Gas PS-E Data 1'!O3</f>
        <v>171</v>
      </c>
    </row>
    <row r="6" spans="1:16" ht="12.75">
      <c r="A6" s="2" t="str">
        <f>'Reformated Gas PS-E Data 1'!A6</f>
        <v>FEB</v>
      </c>
      <c r="B6" s="2" t="str">
        <f>B5</f>
        <v>Therm/day</v>
      </c>
      <c r="C6" s="6">
        <f>C$2*'Reformated Gas PS-E Data 2'!C5/C$3</f>
        <v>0</v>
      </c>
      <c r="D6" s="6">
        <f>D$2*'Reformated Gas PS-E Data 2'!D5/D$3</f>
        <v>0</v>
      </c>
      <c r="E6" s="6">
        <f>E$2*'Reformated Gas PS-E Data 2'!E5/E$3</f>
        <v>0</v>
      </c>
      <c r="F6" s="6">
        <f>F$2*'Reformated Gas PS-E Data 2'!F5/F$3</f>
        <v>18.333333333333332</v>
      </c>
      <c r="G6" s="6">
        <f>G$2*'Reformated Gas PS-E Data 2'!G5/G$3</f>
        <v>0</v>
      </c>
      <c r="H6" s="6">
        <f>H$2*'Reformated Gas PS-E Data 2'!H5/H$3</f>
        <v>0</v>
      </c>
      <c r="I6" s="6">
        <f>I$2*'Reformated Gas PS-E Data 2'!I5/I$3</f>
        <v>0</v>
      </c>
      <c r="J6" s="6">
        <f>J$2*'Reformated Gas PS-E Data 2'!J5/J$3</f>
        <v>0</v>
      </c>
      <c r="K6" s="6">
        <f>K$2*'Reformated Gas PS-E Data 2'!K5/K$3</f>
        <v>0</v>
      </c>
      <c r="L6" s="6">
        <f>L$2*'Reformated Gas PS-E Data 2'!L5/L$3</f>
        <v>0</v>
      </c>
      <c r="M6" s="6">
        <f>M$2*'Reformated Gas PS-E Data 2'!M5/M$3</f>
        <v>13.666666666666666</v>
      </c>
      <c r="N6" s="6">
        <f>N$2*'Reformated Gas PS-E Data 2'!N5/N$3</f>
        <v>0</v>
      </c>
      <c r="O6" s="2">
        <f t="shared" si="0"/>
        <v>32</v>
      </c>
      <c r="P6" s="2">
        <f>'Reformated Gas PS-E Data 1'!O6</f>
        <v>96</v>
      </c>
    </row>
    <row r="7" spans="1:16" ht="12.75">
      <c r="A7" s="2" t="str">
        <f>'Reformated Gas PS-E Data 1'!A9</f>
        <v>MAR</v>
      </c>
      <c r="B7" s="2" t="str">
        <f aca="true" t="shared" si="1" ref="B7:B16">B6</f>
        <v>Therm/day</v>
      </c>
      <c r="C7" s="6">
        <f>C$2*'Reformated Gas PS-E Data 2'!C6/C$3</f>
        <v>0</v>
      </c>
      <c r="D7" s="6">
        <f>D$2*'Reformated Gas PS-E Data 2'!D6/D$3</f>
        <v>0</v>
      </c>
      <c r="E7" s="6">
        <f>E$2*'Reformated Gas PS-E Data 2'!E6/E$3</f>
        <v>0</v>
      </c>
      <c r="F7" s="6">
        <f>F$2*'Reformated Gas PS-E Data 2'!F6/F$3</f>
        <v>12.333333333333334</v>
      </c>
      <c r="G7" s="6">
        <f>G$2*'Reformated Gas PS-E Data 2'!G6/G$3</f>
        <v>0</v>
      </c>
      <c r="H7" s="6">
        <f>H$2*'Reformated Gas PS-E Data 2'!H6/H$3</f>
        <v>0</v>
      </c>
      <c r="I7" s="6">
        <f>I$2*'Reformated Gas PS-E Data 2'!I6/I$3</f>
        <v>0</v>
      </c>
      <c r="J7" s="6">
        <f>J$2*'Reformated Gas PS-E Data 2'!J6/J$3</f>
        <v>0</v>
      </c>
      <c r="K7" s="6">
        <f>K$2*'Reformated Gas PS-E Data 2'!K6/K$3</f>
        <v>0</v>
      </c>
      <c r="L7" s="6">
        <f>L$2*'Reformated Gas PS-E Data 2'!L6/L$3</f>
        <v>0</v>
      </c>
      <c r="M7" s="6">
        <f>M$2*'Reformated Gas PS-E Data 2'!M6/M$3</f>
        <v>15</v>
      </c>
      <c r="N7" s="6">
        <f>N$2*'Reformated Gas PS-E Data 2'!N6/N$3</f>
        <v>0</v>
      </c>
      <c r="O7" s="2">
        <f t="shared" si="0"/>
        <v>27.333333333333336</v>
      </c>
      <c r="P7" s="2">
        <f>'Reformated Gas PS-E Data 1'!O9</f>
        <v>82</v>
      </c>
    </row>
    <row r="8" spans="1:16" ht="12.75">
      <c r="A8" s="2" t="str">
        <f>'Reformated Gas PS-E Data 1'!A12</f>
        <v>APR</v>
      </c>
      <c r="B8" s="2" t="str">
        <f t="shared" si="1"/>
        <v>Therm/day</v>
      </c>
      <c r="C8" s="6">
        <f>C$2*'Reformated Gas PS-E Data 2'!C7/C$3</f>
        <v>0</v>
      </c>
      <c r="D8" s="6">
        <f>D$2*'Reformated Gas PS-E Data 2'!D7/D$3</f>
        <v>0</v>
      </c>
      <c r="E8" s="6">
        <f>E$2*'Reformated Gas PS-E Data 2'!E7/E$3</f>
        <v>0</v>
      </c>
      <c r="F8" s="6">
        <f>F$2*'Reformated Gas PS-E Data 2'!F7/F$3</f>
        <v>3.3333333333333335</v>
      </c>
      <c r="G8" s="6">
        <f>G$2*'Reformated Gas PS-E Data 2'!G7/G$3</f>
        <v>0</v>
      </c>
      <c r="H8" s="6">
        <f>H$2*'Reformated Gas PS-E Data 2'!H7/H$3</f>
        <v>0</v>
      </c>
      <c r="I8" s="6">
        <f>I$2*'Reformated Gas PS-E Data 2'!I7/I$3</f>
        <v>0</v>
      </c>
      <c r="J8" s="6">
        <f>J$2*'Reformated Gas PS-E Data 2'!J7/J$3</f>
        <v>0</v>
      </c>
      <c r="K8" s="6">
        <f>K$2*'Reformated Gas PS-E Data 2'!K7/K$3</f>
        <v>0</v>
      </c>
      <c r="L8" s="6">
        <f>L$2*'Reformated Gas PS-E Data 2'!L7/L$3</f>
        <v>0</v>
      </c>
      <c r="M8" s="6">
        <f>M$2*'Reformated Gas PS-E Data 2'!M7/M$3</f>
        <v>15.333333333333334</v>
      </c>
      <c r="N8" s="6">
        <f>N$2*'Reformated Gas PS-E Data 2'!N7/N$3</f>
        <v>0</v>
      </c>
      <c r="O8" s="2">
        <f t="shared" si="0"/>
        <v>18.666666666666668</v>
      </c>
      <c r="P8" s="2">
        <f>'Reformated Gas PS-E Data 1'!O12</f>
        <v>57</v>
      </c>
    </row>
    <row r="9" spans="1:16" ht="12.75">
      <c r="A9" s="2" t="str">
        <f>'Reformated Gas PS-E Data 1'!A15</f>
        <v>MAY</v>
      </c>
      <c r="B9" s="2" t="str">
        <f t="shared" si="1"/>
        <v>Therm/day</v>
      </c>
      <c r="C9" s="6">
        <f>C$2*'Reformated Gas PS-E Data 2'!C8/C$3</f>
        <v>0</v>
      </c>
      <c r="D9" s="6">
        <f>D$2*'Reformated Gas PS-E Data 2'!D8/D$3</f>
        <v>0</v>
      </c>
      <c r="E9" s="6">
        <f>E$2*'Reformated Gas PS-E Data 2'!E8/E$3</f>
        <v>0</v>
      </c>
      <c r="F9" s="6">
        <f>F$2*'Reformated Gas PS-E Data 2'!F8/F$3</f>
        <v>0.6666666666666666</v>
      </c>
      <c r="G9" s="6">
        <f>G$2*'Reformated Gas PS-E Data 2'!G8/G$3</f>
        <v>0</v>
      </c>
      <c r="H9" s="6">
        <f>H$2*'Reformated Gas PS-E Data 2'!H8/H$3</f>
        <v>0</v>
      </c>
      <c r="I9" s="6">
        <f>I$2*'Reformated Gas PS-E Data 2'!I8/I$3</f>
        <v>0</v>
      </c>
      <c r="J9" s="6">
        <f>J$2*'Reformated Gas PS-E Data 2'!J8/J$3</f>
        <v>0</v>
      </c>
      <c r="K9" s="6">
        <f>K$2*'Reformated Gas PS-E Data 2'!K8/K$3</f>
        <v>0</v>
      </c>
      <c r="L9" s="6">
        <f>L$2*'Reformated Gas PS-E Data 2'!L8/L$3</f>
        <v>0</v>
      </c>
      <c r="M9" s="6">
        <f>M$2*'Reformated Gas PS-E Data 2'!M8/M$3</f>
        <v>14.333333333333334</v>
      </c>
      <c r="N9" s="6">
        <f>N$2*'Reformated Gas PS-E Data 2'!N8/N$3</f>
        <v>0</v>
      </c>
      <c r="O9" s="2">
        <f t="shared" si="0"/>
        <v>15</v>
      </c>
      <c r="P9" s="2">
        <f>'Reformated Gas PS-E Data 1'!O15</f>
        <v>45</v>
      </c>
    </row>
    <row r="10" spans="1:16" ht="12.75">
      <c r="A10" s="2" t="str">
        <f>'Reformated Gas PS-E Data 1'!A18</f>
        <v>JUN</v>
      </c>
      <c r="B10" s="2" t="str">
        <f t="shared" si="1"/>
        <v>Therm/day</v>
      </c>
      <c r="C10" s="6">
        <f>C$2*'Reformated Gas PS-E Data 2'!C9/C$3</f>
        <v>0</v>
      </c>
      <c r="D10" s="6">
        <f>D$2*'Reformated Gas PS-E Data 2'!D9/D$3</f>
        <v>0</v>
      </c>
      <c r="E10" s="6">
        <f>E$2*'Reformated Gas PS-E Data 2'!E9/E$3</f>
        <v>0</v>
      </c>
      <c r="F10" s="6">
        <f>F$2*'Reformated Gas PS-E Data 2'!F9/F$3</f>
        <v>0</v>
      </c>
      <c r="G10" s="6">
        <f>G$2*'Reformated Gas PS-E Data 2'!G9/G$3</f>
        <v>0</v>
      </c>
      <c r="H10" s="6">
        <f>H$2*'Reformated Gas PS-E Data 2'!H9/H$3</f>
        <v>0</v>
      </c>
      <c r="I10" s="6">
        <f>I$2*'Reformated Gas PS-E Data 2'!I9/I$3</f>
        <v>0</v>
      </c>
      <c r="J10" s="6">
        <f>J$2*'Reformated Gas PS-E Data 2'!J9/J$3</f>
        <v>0</v>
      </c>
      <c r="K10" s="6">
        <f>K$2*'Reformated Gas PS-E Data 2'!K9/K$3</f>
        <v>0</v>
      </c>
      <c r="L10" s="6">
        <f>L$2*'Reformated Gas PS-E Data 2'!L9/L$3</f>
        <v>0</v>
      </c>
      <c r="M10" s="6">
        <f>M$2*'Reformated Gas PS-E Data 2'!M9/M$3</f>
        <v>12.333333333333334</v>
      </c>
      <c r="N10" s="6">
        <f>N$2*'Reformated Gas PS-E Data 2'!N9/N$3</f>
        <v>0</v>
      </c>
      <c r="O10" s="2">
        <f t="shared" si="0"/>
        <v>12.333333333333334</v>
      </c>
      <c r="P10" s="2">
        <f>'Reformated Gas PS-E Data 1'!O18</f>
        <v>37</v>
      </c>
    </row>
    <row r="11" spans="1:16" ht="12.75">
      <c r="A11" s="2" t="str">
        <f>'Reformated Gas PS-E Data 1'!A21</f>
        <v>JUL</v>
      </c>
      <c r="B11" s="2" t="str">
        <f t="shared" si="1"/>
        <v>Therm/day</v>
      </c>
      <c r="C11" s="6">
        <f>C$2*'Reformated Gas PS-E Data 2'!C10/C$3</f>
        <v>0</v>
      </c>
      <c r="D11" s="6">
        <f>D$2*'Reformated Gas PS-E Data 2'!D10/D$3</f>
        <v>0</v>
      </c>
      <c r="E11" s="6">
        <f>E$2*'Reformated Gas PS-E Data 2'!E10/E$3</f>
        <v>0</v>
      </c>
      <c r="F11" s="6">
        <f>F$2*'Reformated Gas PS-E Data 2'!F10/F$3</f>
        <v>0</v>
      </c>
      <c r="G11" s="6">
        <f>G$2*'Reformated Gas PS-E Data 2'!G10/G$3</f>
        <v>0</v>
      </c>
      <c r="H11" s="6">
        <f>H$2*'Reformated Gas PS-E Data 2'!H10/H$3</f>
        <v>0</v>
      </c>
      <c r="I11" s="6">
        <f>I$2*'Reformated Gas PS-E Data 2'!I10/I$3</f>
        <v>0</v>
      </c>
      <c r="J11" s="6">
        <f>J$2*'Reformated Gas PS-E Data 2'!J10/J$3</f>
        <v>0</v>
      </c>
      <c r="K11" s="6">
        <f>K$2*'Reformated Gas PS-E Data 2'!K10/K$3</f>
        <v>0</v>
      </c>
      <c r="L11" s="6">
        <f>L$2*'Reformated Gas PS-E Data 2'!L10/L$3</f>
        <v>0</v>
      </c>
      <c r="M11" s="6">
        <f>M$2*'Reformated Gas PS-E Data 2'!M10/M$3</f>
        <v>12.333333333333334</v>
      </c>
      <c r="N11" s="6">
        <f>N$2*'Reformated Gas PS-E Data 2'!N10/N$3</f>
        <v>0</v>
      </c>
      <c r="O11" s="2">
        <f t="shared" si="0"/>
        <v>12.333333333333334</v>
      </c>
      <c r="P11" s="2">
        <f>'Reformated Gas PS-E Data 1'!O21</f>
        <v>37</v>
      </c>
    </row>
    <row r="12" spans="1:16" ht="12.75">
      <c r="A12" s="2" t="str">
        <f>'Reformated Gas PS-E Data 1'!A24</f>
        <v>AUG</v>
      </c>
      <c r="B12" s="2" t="str">
        <f t="shared" si="1"/>
        <v>Therm/day</v>
      </c>
      <c r="C12" s="6">
        <f>C$2*'Reformated Gas PS-E Data 2'!C11/C$3</f>
        <v>0</v>
      </c>
      <c r="D12" s="6">
        <f>D$2*'Reformated Gas PS-E Data 2'!D11/D$3</f>
        <v>0</v>
      </c>
      <c r="E12" s="6">
        <f>E$2*'Reformated Gas PS-E Data 2'!E11/E$3</f>
        <v>0</v>
      </c>
      <c r="F12" s="6">
        <f>F$2*'Reformated Gas PS-E Data 2'!F11/F$3</f>
        <v>0</v>
      </c>
      <c r="G12" s="6">
        <f>G$2*'Reformated Gas PS-E Data 2'!G11/G$3</f>
        <v>0</v>
      </c>
      <c r="H12" s="6">
        <f>H$2*'Reformated Gas PS-E Data 2'!H11/H$3</f>
        <v>0</v>
      </c>
      <c r="I12" s="6">
        <f>I$2*'Reformated Gas PS-E Data 2'!I11/I$3</f>
        <v>0</v>
      </c>
      <c r="J12" s="6">
        <f>J$2*'Reformated Gas PS-E Data 2'!J11/J$3</f>
        <v>0</v>
      </c>
      <c r="K12" s="6">
        <f>K$2*'Reformated Gas PS-E Data 2'!K11/K$3</f>
        <v>0</v>
      </c>
      <c r="L12" s="6">
        <f>L$2*'Reformated Gas PS-E Data 2'!L11/L$3</f>
        <v>0</v>
      </c>
      <c r="M12" s="6">
        <f>M$2*'Reformated Gas PS-E Data 2'!M11/M$3</f>
        <v>12</v>
      </c>
      <c r="N12" s="6">
        <f>N$2*'Reformated Gas PS-E Data 2'!N11/N$3</f>
        <v>0</v>
      </c>
      <c r="O12" s="2">
        <f t="shared" si="0"/>
        <v>12</v>
      </c>
      <c r="P12" s="2">
        <f>'Reformated Gas PS-E Data 1'!O24</f>
        <v>36</v>
      </c>
    </row>
    <row r="13" spans="1:16" ht="12.75">
      <c r="A13" s="2" t="str">
        <f>'Reformated Gas PS-E Data 1'!A27</f>
        <v>SEP</v>
      </c>
      <c r="B13" s="2" t="str">
        <f t="shared" si="1"/>
        <v>Therm/day</v>
      </c>
      <c r="C13" s="6">
        <f>C$2*'Reformated Gas PS-E Data 2'!C12/C$3</f>
        <v>0</v>
      </c>
      <c r="D13" s="6">
        <f>D$2*'Reformated Gas PS-E Data 2'!D12/D$3</f>
        <v>0</v>
      </c>
      <c r="E13" s="6">
        <f>E$2*'Reformated Gas PS-E Data 2'!E12/E$3</f>
        <v>0</v>
      </c>
      <c r="F13" s="6">
        <f>F$2*'Reformated Gas PS-E Data 2'!F12/F$3</f>
        <v>0</v>
      </c>
      <c r="G13" s="6">
        <f>G$2*'Reformated Gas PS-E Data 2'!G12/G$3</f>
        <v>0</v>
      </c>
      <c r="H13" s="6">
        <f>H$2*'Reformated Gas PS-E Data 2'!H12/H$3</f>
        <v>0</v>
      </c>
      <c r="I13" s="6">
        <f>I$2*'Reformated Gas PS-E Data 2'!I12/I$3</f>
        <v>0</v>
      </c>
      <c r="J13" s="6">
        <f>J$2*'Reformated Gas PS-E Data 2'!J12/J$3</f>
        <v>0</v>
      </c>
      <c r="K13" s="6">
        <f>K$2*'Reformated Gas PS-E Data 2'!K12/K$3</f>
        <v>0</v>
      </c>
      <c r="L13" s="6">
        <f>L$2*'Reformated Gas PS-E Data 2'!L12/L$3</f>
        <v>0</v>
      </c>
      <c r="M13" s="6">
        <f>M$2*'Reformated Gas PS-E Data 2'!M12/M$3</f>
        <v>11</v>
      </c>
      <c r="N13" s="6">
        <f>N$2*'Reformated Gas PS-E Data 2'!N12/N$3</f>
        <v>0</v>
      </c>
      <c r="O13" s="2">
        <f t="shared" si="0"/>
        <v>11</v>
      </c>
      <c r="P13" s="2">
        <f>'Reformated Gas PS-E Data 1'!O27</f>
        <v>33</v>
      </c>
    </row>
    <row r="14" spans="1:16" ht="12.75">
      <c r="A14" s="2" t="str">
        <f>'Reformated Gas PS-E Data 1'!A30</f>
        <v>OCT</v>
      </c>
      <c r="B14" s="2" t="str">
        <f t="shared" si="1"/>
        <v>Therm/day</v>
      </c>
      <c r="C14" s="6">
        <f>C$2*'Reformated Gas PS-E Data 2'!C13/C$3</f>
        <v>0</v>
      </c>
      <c r="D14" s="6">
        <f>D$2*'Reformated Gas PS-E Data 2'!D13/D$3</f>
        <v>0</v>
      </c>
      <c r="E14" s="6">
        <f>E$2*'Reformated Gas PS-E Data 2'!E13/E$3</f>
        <v>0</v>
      </c>
      <c r="F14" s="6">
        <f>F$2*'Reformated Gas PS-E Data 2'!F13/F$3</f>
        <v>3.6666666666666665</v>
      </c>
      <c r="G14" s="6">
        <f>G$2*'Reformated Gas PS-E Data 2'!G13/G$3</f>
        <v>0</v>
      </c>
      <c r="H14" s="6">
        <f>H$2*'Reformated Gas PS-E Data 2'!H13/H$3</f>
        <v>0</v>
      </c>
      <c r="I14" s="6">
        <f>I$2*'Reformated Gas PS-E Data 2'!I13/I$3</f>
        <v>0</v>
      </c>
      <c r="J14" s="6">
        <f>J$2*'Reformated Gas PS-E Data 2'!J13/J$3</f>
        <v>0</v>
      </c>
      <c r="K14" s="6">
        <f>K$2*'Reformated Gas PS-E Data 2'!K13/K$3</f>
        <v>0</v>
      </c>
      <c r="L14" s="6">
        <f>L$2*'Reformated Gas PS-E Data 2'!L13/L$3</f>
        <v>0</v>
      </c>
      <c r="M14" s="6">
        <f>M$2*'Reformated Gas PS-E Data 2'!M13/M$3</f>
        <v>12.666666666666666</v>
      </c>
      <c r="N14" s="6">
        <f>N$2*'Reformated Gas PS-E Data 2'!N13/N$3</f>
        <v>0</v>
      </c>
      <c r="O14" s="2">
        <f t="shared" si="0"/>
        <v>16.333333333333332</v>
      </c>
      <c r="P14" s="2">
        <f>'Reformated Gas PS-E Data 1'!O30</f>
        <v>49</v>
      </c>
    </row>
    <row r="15" spans="1:16" ht="12.75">
      <c r="A15" s="2" t="str">
        <f>'Reformated Gas PS-E Data 1'!A33</f>
        <v>NOV</v>
      </c>
      <c r="B15" s="2" t="str">
        <f t="shared" si="1"/>
        <v>Therm/day</v>
      </c>
      <c r="C15" s="6">
        <f>C$2*'Reformated Gas PS-E Data 2'!C14/C$3</f>
        <v>0</v>
      </c>
      <c r="D15" s="6">
        <f>D$2*'Reformated Gas PS-E Data 2'!D14/D$3</f>
        <v>0</v>
      </c>
      <c r="E15" s="6">
        <f>E$2*'Reformated Gas PS-E Data 2'!E14/E$3</f>
        <v>0</v>
      </c>
      <c r="F15" s="6">
        <f>F$2*'Reformated Gas PS-E Data 2'!F14/F$3</f>
        <v>14.333333333333334</v>
      </c>
      <c r="G15" s="6">
        <f>G$2*'Reformated Gas PS-E Data 2'!G14/G$3</f>
        <v>0</v>
      </c>
      <c r="H15" s="6">
        <f>H$2*'Reformated Gas PS-E Data 2'!H14/H$3</f>
        <v>0</v>
      </c>
      <c r="I15" s="6">
        <f>I$2*'Reformated Gas PS-E Data 2'!I14/I$3</f>
        <v>0</v>
      </c>
      <c r="J15" s="6">
        <f>J$2*'Reformated Gas PS-E Data 2'!J14/J$3</f>
        <v>0</v>
      </c>
      <c r="K15" s="6">
        <f>K$2*'Reformated Gas PS-E Data 2'!K14/K$3</f>
        <v>0</v>
      </c>
      <c r="L15" s="6">
        <f>L$2*'Reformated Gas PS-E Data 2'!L14/L$3</f>
        <v>0</v>
      </c>
      <c r="M15" s="6">
        <f>M$2*'Reformated Gas PS-E Data 2'!M14/M$3</f>
        <v>12</v>
      </c>
      <c r="N15" s="6">
        <f>N$2*'Reformated Gas PS-E Data 2'!N14/N$3</f>
        <v>0</v>
      </c>
      <c r="O15" s="2">
        <f t="shared" si="0"/>
        <v>26.333333333333336</v>
      </c>
      <c r="P15" s="2">
        <f>'Reformated Gas PS-E Data 1'!O33</f>
        <v>79</v>
      </c>
    </row>
    <row r="16" spans="1:16" ht="12.75">
      <c r="A16" s="2" t="str">
        <f>'Reformated Gas PS-E Data 1'!A36</f>
        <v>DEC</v>
      </c>
      <c r="B16" s="2" t="str">
        <f t="shared" si="1"/>
        <v>Therm/day</v>
      </c>
      <c r="C16" s="6">
        <f>C$2*'Reformated Gas PS-E Data 2'!C15/C$3</f>
        <v>0</v>
      </c>
      <c r="D16" s="6">
        <f>D$2*'Reformated Gas PS-E Data 2'!D15/D$3</f>
        <v>0</v>
      </c>
      <c r="E16" s="6">
        <f>E$2*'Reformated Gas PS-E Data 2'!E15/E$3</f>
        <v>0</v>
      </c>
      <c r="F16" s="6">
        <f>F$2*'Reformated Gas PS-E Data 2'!F15/F$3</f>
        <v>38.666666666666664</v>
      </c>
      <c r="G16" s="6">
        <f>G$2*'Reformated Gas PS-E Data 2'!G15/G$3</f>
        <v>0</v>
      </c>
      <c r="H16" s="6">
        <f>H$2*'Reformated Gas PS-E Data 2'!H15/H$3</f>
        <v>0</v>
      </c>
      <c r="I16" s="6">
        <f>I$2*'Reformated Gas PS-E Data 2'!I15/I$3</f>
        <v>0</v>
      </c>
      <c r="J16" s="6">
        <f>J$2*'Reformated Gas PS-E Data 2'!J15/J$3</f>
        <v>0</v>
      </c>
      <c r="K16" s="6">
        <f>K$2*'Reformated Gas PS-E Data 2'!K15/K$3</f>
        <v>0</v>
      </c>
      <c r="L16" s="6">
        <f>L$2*'Reformated Gas PS-E Data 2'!L15/L$3</f>
        <v>0</v>
      </c>
      <c r="M16" s="6">
        <f>M$2*'Reformated Gas PS-E Data 2'!M15/M$3</f>
        <v>14</v>
      </c>
      <c r="N16" s="6">
        <f>N$2*'Reformated Gas PS-E Data 2'!N15/N$3</f>
        <v>0</v>
      </c>
      <c r="O16" s="2">
        <f t="shared" si="0"/>
        <v>52.666666666666664</v>
      </c>
      <c r="P16" s="2">
        <f>'Reformated Gas PS-E Data 1'!O36</f>
        <v>158</v>
      </c>
    </row>
    <row r="17" spans="3:14" ht="12.75">
      <c r="C17" s="7" t="str">
        <f aca="true" t="shared" si="2" ref="C17:N17">C4</f>
        <v>Lights</v>
      </c>
      <c r="D17" s="7" t="str">
        <f t="shared" si="2"/>
        <v>Task</v>
      </c>
      <c r="E17" s="7" t="str">
        <f t="shared" si="2"/>
        <v>Equip</v>
      </c>
      <c r="F17" s="7" t="str">
        <f t="shared" si="2"/>
        <v>Heat</v>
      </c>
      <c r="G17" s="7" t="str">
        <f t="shared" si="2"/>
        <v>Cool</v>
      </c>
      <c r="H17" s="7" t="str">
        <f t="shared" si="2"/>
        <v>Towers</v>
      </c>
      <c r="I17" s="7" t="str">
        <f t="shared" si="2"/>
        <v>Pumps</v>
      </c>
      <c r="J17" s="7" t="str">
        <f t="shared" si="2"/>
        <v>Fans</v>
      </c>
      <c r="K17" s="7" t="str">
        <f t="shared" si="2"/>
        <v>Refrig</v>
      </c>
      <c r="L17" s="7" t="str">
        <f t="shared" si="2"/>
        <v>Ht Pmp Supp</v>
      </c>
      <c r="M17" s="7" t="str">
        <f t="shared" si="2"/>
        <v>DHW</v>
      </c>
      <c r="N17" s="7" t="str">
        <f t="shared" si="2"/>
        <v>Exterior</v>
      </c>
    </row>
    <row r="18" spans="1:16" ht="12.75">
      <c r="A18" s="2" t="s">
        <v>45</v>
      </c>
      <c r="B18" s="2" t="str">
        <f>'Reformated Gas PS-E Data 1'!B5</f>
        <v>Coincident Mbtu/hr</v>
      </c>
      <c r="C18" s="2">
        <f>C$2*'Reformated Gas PS-E Data 2'!C30</f>
        <v>0</v>
      </c>
      <c r="D18" s="2">
        <f>D$2*'Reformated Gas PS-E Data 2'!D30</f>
        <v>0</v>
      </c>
      <c r="E18" s="2">
        <f>E$2*'Reformated Gas PS-E Data 2'!E30</f>
        <v>0</v>
      </c>
      <c r="F18" s="2">
        <f>F$2*'Reformated Gas PS-E Data 2'!F30</f>
        <v>7.2</v>
      </c>
      <c r="G18" s="2">
        <f>G$2*'Reformated Gas PS-E Data 2'!G30</f>
        <v>0</v>
      </c>
      <c r="H18" s="2">
        <f>H$2*'Reformated Gas PS-E Data 2'!H30</f>
        <v>0</v>
      </c>
      <c r="I18" s="2">
        <f>I$2*'Reformated Gas PS-E Data 2'!I30</f>
        <v>0</v>
      </c>
      <c r="J18" s="2">
        <f>J$2*'Reformated Gas PS-E Data 2'!J30</f>
        <v>0</v>
      </c>
      <c r="K18" s="2">
        <f>K$2*'Reformated Gas PS-E Data 2'!K30</f>
        <v>0</v>
      </c>
      <c r="L18" s="2">
        <f>L$2*'Reformated Gas PS-E Data 2'!L30</f>
        <v>0</v>
      </c>
      <c r="M18" s="2">
        <f>M$2*'Reformated Gas PS-E Data 2'!M30</f>
        <v>0</v>
      </c>
      <c r="N18" s="2">
        <f>N$2*'Reformated Gas PS-E Data 2'!N30</f>
        <v>0</v>
      </c>
      <c r="O18" s="2">
        <f aca="true" t="shared" si="3" ref="O18:O29">SUM(C18:N18)</f>
        <v>7.2</v>
      </c>
      <c r="P18" s="2">
        <f>'Reformated Gas PS-E Data 1'!O4</f>
        <v>7.2</v>
      </c>
    </row>
    <row r="19" spans="1:16" ht="12.75">
      <c r="A19" s="2" t="s">
        <v>46</v>
      </c>
      <c r="B19" s="2" t="str">
        <f>'Reformated Gas PS-E Data 1'!B8</f>
        <v>Coincident Mbtu/hr</v>
      </c>
      <c r="C19" s="2">
        <f>C$2*'Reformated Gas PS-E Data 2'!C31</f>
        <v>0</v>
      </c>
      <c r="D19" s="2">
        <f>D$2*'Reformated Gas PS-E Data 2'!D31</f>
        <v>0</v>
      </c>
      <c r="E19" s="2">
        <f>E$2*'Reformated Gas PS-E Data 2'!E31</f>
        <v>0</v>
      </c>
      <c r="F19" s="2">
        <f>F$2*'Reformated Gas PS-E Data 2'!F31</f>
        <v>4.4</v>
      </c>
      <c r="G19" s="2">
        <f>G$2*'Reformated Gas PS-E Data 2'!G31</f>
        <v>0</v>
      </c>
      <c r="H19" s="2">
        <f>H$2*'Reformated Gas PS-E Data 2'!H31</f>
        <v>0</v>
      </c>
      <c r="I19" s="2">
        <f>I$2*'Reformated Gas PS-E Data 2'!I31</f>
        <v>0</v>
      </c>
      <c r="J19" s="2">
        <f>J$2*'Reformated Gas PS-E Data 2'!J31</f>
        <v>0</v>
      </c>
      <c r="K19" s="2">
        <f>K$2*'Reformated Gas PS-E Data 2'!K31</f>
        <v>0</v>
      </c>
      <c r="L19" s="2">
        <f>L$2*'Reformated Gas PS-E Data 2'!L31</f>
        <v>0</v>
      </c>
      <c r="M19" s="2">
        <f>M$2*'Reformated Gas PS-E Data 2'!M31</f>
        <v>0</v>
      </c>
      <c r="N19" s="2">
        <f>N$2*'Reformated Gas PS-E Data 2'!N31</f>
        <v>0</v>
      </c>
      <c r="O19" s="2">
        <f t="shared" si="3"/>
        <v>4.4</v>
      </c>
      <c r="P19" s="2">
        <f>'Reformated Gas PS-E Data 1'!O7</f>
        <v>4.4</v>
      </c>
    </row>
    <row r="20" spans="1:16" ht="12.75">
      <c r="A20" s="2" t="s">
        <v>47</v>
      </c>
      <c r="B20" s="2" t="str">
        <f>'Reformated Gas PS-E Data 1'!B11</f>
        <v>Coincident Mbtu/hr</v>
      </c>
      <c r="C20" s="2">
        <f>C$2*'Reformated Gas PS-E Data 2'!C32</f>
        <v>0</v>
      </c>
      <c r="D20" s="2">
        <f>D$2*'Reformated Gas PS-E Data 2'!D32</f>
        <v>0</v>
      </c>
      <c r="E20" s="2">
        <f>E$2*'Reformated Gas PS-E Data 2'!E32</f>
        <v>0</v>
      </c>
      <c r="F20" s="2">
        <f>F$2*'Reformated Gas PS-E Data 2'!F32</f>
        <v>3</v>
      </c>
      <c r="G20" s="2">
        <f>G$2*'Reformated Gas PS-E Data 2'!G32</f>
        <v>0</v>
      </c>
      <c r="H20" s="2">
        <f>H$2*'Reformated Gas PS-E Data 2'!H32</f>
        <v>0</v>
      </c>
      <c r="I20" s="2">
        <f>I$2*'Reformated Gas PS-E Data 2'!I32</f>
        <v>0</v>
      </c>
      <c r="J20" s="2">
        <f>J$2*'Reformated Gas PS-E Data 2'!J32</f>
        <v>0</v>
      </c>
      <c r="K20" s="2">
        <f>K$2*'Reformated Gas PS-E Data 2'!K32</f>
        <v>0</v>
      </c>
      <c r="L20" s="2">
        <f>L$2*'Reformated Gas PS-E Data 2'!L32</f>
        <v>0</v>
      </c>
      <c r="M20" s="2">
        <f>M$2*'Reformated Gas PS-E Data 2'!M32</f>
        <v>0</v>
      </c>
      <c r="N20" s="2">
        <f>N$2*'Reformated Gas PS-E Data 2'!N32</f>
        <v>0</v>
      </c>
      <c r="O20" s="2">
        <f t="shared" si="3"/>
        <v>3</v>
      </c>
      <c r="P20" s="2">
        <f>'Reformated Gas PS-E Data 1'!O10</f>
        <v>3</v>
      </c>
    </row>
    <row r="21" spans="1:16" ht="12.75">
      <c r="A21" s="2" t="s">
        <v>48</v>
      </c>
      <c r="B21" s="2" t="str">
        <f>'Reformated Gas PS-E Data 1'!B14</f>
        <v>Coincident Mbtu/hr</v>
      </c>
      <c r="C21" s="2">
        <f>C$2*'Reformated Gas PS-E Data 2'!C33</f>
        <v>0</v>
      </c>
      <c r="D21" s="2">
        <f>D$2*'Reformated Gas PS-E Data 2'!D33</f>
        <v>0</v>
      </c>
      <c r="E21" s="2">
        <f>E$2*'Reformated Gas PS-E Data 2'!E33</f>
        <v>0</v>
      </c>
      <c r="F21" s="2">
        <f>F$2*'Reformated Gas PS-E Data 2'!F33</f>
        <v>1.7</v>
      </c>
      <c r="G21" s="2">
        <f>G$2*'Reformated Gas PS-E Data 2'!G33</f>
        <v>0</v>
      </c>
      <c r="H21" s="2">
        <f>H$2*'Reformated Gas PS-E Data 2'!H33</f>
        <v>0</v>
      </c>
      <c r="I21" s="2">
        <f>I$2*'Reformated Gas PS-E Data 2'!I33</f>
        <v>0</v>
      </c>
      <c r="J21" s="2">
        <f>J$2*'Reformated Gas PS-E Data 2'!J33</f>
        <v>0</v>
      </c>
      <c r="K21" s="2">
        <f>K$2*'Reformated Gas PS-E Data 2'!K33</f>
        <v>0</v>
      </c>
      <c r="L21" s="2">
        <f>L$2*'Reformated Gas PS-E Data 2'!L33</f>
        <v>0</v>
      </c>
      <c r="M21" s="2">
        <f>M$2*'Reformated Gas PS-E Data 2'!M33</f>
        <v>0</v>
      </c>
      <c r="N21" s="2">
        <f>N$2*'Reformated Gas PS-E Data 2'!N33</f>
        <v>0</v>
      </c>
      <c r="O21" s="2">
        <f t="shared" si="3"/>
        <v>1.7</v>
      </c>
      <c r="P21" s="2">
        <f>'Reformated Gas PS-E Data 1'!O13</f>
        <v>1.7</v>
      </c>
    </row>
    <row r="22" spans="1:16" ht="12.75">
      <c r="A22" s="2" t="s">
        <v>49</v>
      </c>
      <c r="B22" s="2" t="str">
        <f>'Reformated Gas PS-E Data 1'!B17</f>
        <v>Coincident Mbtu/hr</v>
      </c>
      <c r="C22" s="2">
        <f>C$2*'Reformated Gas PS-E Data 2'!C34</f>
        <v>0</v>
      </c>
      <c r="D22" s="2">
        <f>D$2*'Reformated Gas PS-E Data 2'!D34</f>
        <v>0</v>
      </c>
      <c r="E22" s="2">
        <f>E$2*'Reformated Gas PS-E Data 2'!E34</f>
        <v>0</v>
      </c>
      <c r="F22" s="2">
        <f>F$2*'Reformated Gas PS-E Data 2'!F34</f>
        <v>0.8</v>
      </c>
      <c r="G22" s="2">
        <f>G$2*'Reformated Gas PS-E Data 2'!G34</f>
        <v>0</v>
      </c>
      <c r="H22" s="2">
        <f>H$2*'Reformated Gas PS-E Data 2'!H34</f>
        <v>0</v>
      </c>
      <c r="I22" s="2">
        <f>I$2*'Reformated Gas PS-E Data 2'!I34</f>
        <v>0</v>
      </c>
      <c r="J22" s="2">
        <f>J$2*'Reformated Gas PS-E Data 2'!J34</f>
        <v>0</v>
      </c>
      <c r="K22" s="2">
        <f>K$2*'Reformated Gas PS-E Data 2'!K34</f>
        <v>0</v>
      </c>
      <c r="L22" s="2">
        <f>L$2*'Reformated Gas PS-E Data 2'!L34</f>
        <v>0</v>
      </c>
      <c r="M22" s="2">
        <f>M$2*'Reformated Gas PS-E Data 2'!M34</f>
        <v>0</v>
      </c>
      <c r="N22" s="2">
        <f>N$2*'Reformated Gas PS-E Data 2'!N34</f>
        <v>0</v>
      </c>
      <c r="O22" s="2">
        <f t="shared" si="3"/>
        <v>0.8</v>
      </c>
      <c r="P22" s="2">
        <f>'Reformated Gas PS-E Data 1'!O16</f>
        <v>0.8</v>
      </c>
    </row>
    <row r="23" spans="1:16" ht="12.75">
      <c r="A23" s="2" t="s">
        <v>50</v>
      </c>
      <c r="B23" s="2" t="str">
        <f>'Reformated Gas PS-E Data 1'!B20</f>
        <v>Coincident Mbtu/hr</v>
      </c>
      <c r="C23" s="2">
        <f>C$2*'Reformated Gas PS-E Data 2'!C35</f>
        <v>0</v>
      </c>
      <c r="D23" s="2">
        <f>D$2*'Reformated Gas PS-E Data 2'!D35</f>
        <v>0</v>
      </c>
      <c r="E23" s="2">
        <f>E$2*'Reformated Gas PS-E Data 2'!E35</f>
        <v>0</v>
      </c>
      <c r="F23" s="2">
        <f>F$2*'Reformated Gas PS-E Data 2'!F35</f>
        <v>0</v>
      </c>
      <c r="G23" s="2">
        <f>G$2*'Reformated Gas PS-E Data 2'!G35</f>
        <v>0</v>
      </c>
      <c r="H23" s="2">
        <f>H$2*'Reformated Gas PS-E Data 2'!H35</f>
        <v>0</v>
      </c>
      <c r="I23" s="2">
        <f>I$2*'Reformated Gas PS-E Data 2'!I35</f>
        <v>0</v>
      </c>
      <c r="J23" s="2">
        <f>J$2*'Reformated Gas PS-E Data 2'!J35</f>
        <v>0</v>
      </c>
      <c r="K23" s="2">
        <f>K$2*'Reformated Gas PS-E Data 2'!K35</f>
        <v>0</v>
      </c>
      <c r="L23" s="2">
        <f>L$2*'Reformated Gas PS-E Data 2'!L35</f>
        <v>0</v>
      </c>
      <c r="M23" s="2">
        <f>M$2*'Reformated Gas PS-E Data 2'!M35</f>
        <v>0.2</v>
      </c>
      <c r="N23" s="2">
        <f>N$2*'Reformated Gas PS-E Data 2'!N35</f>
        <v>0</v>
      </c>
      <c r="O23" s="2">
        <f t="shared" si="3"/>
        <v>0.2</v>
      </c>
      <c r="P23" s="2">
        <f>'Reformated Gas PS-E Data 1'!O19</f>
        <v>0.2</v>
      </c>
    </row>
    <row r="24" spans="1:16" ht="12.75">
      <c r="A24" s="2" t="s">
        <v>51</v>
      </c>
      <c r="B24" s="2" t="str">
        <f>'Reformated Gas PS-E Data 1'!B23</f>
        <v>Coincident Mbtu/hr</v>
      </c>
      <c r="C24" s="2">
        <f>C$2*'Reformated Gas PS-E Data 2'!C36</f>
        <v>0</v>
      </c>
      <c r="D24" s="2">
        <f>D$2*'Reformated Gas PS-E Data 2'!D36</f>
        <v>0</v>
      </c>
      <c r="E24" s="2">
        <f>E$2*'Reformated Gas PS-E Data 2'!E36</f>
        <v>0</v>
      </c>
      <c r="F24" s="2">
        <f>F$2*'Reformated Gas PS-E Data 2'!F36</f>
        <v>0</v>
      </c>
      <c r="G24" s="2">
        <f>G$2*'Reformated Gas PS-E Data 2'!G36</f>
        <v>0</v>
      </c>
      <c r="H24" s="2">
        <f>H$2*'Reformated Gas PS-E Data 2'!H36</f>
        <v>0</v>
      </c>
      <c r="I24" s="2">
        <f>I$2*'Reformated Gas PS-E Data 2'!I36</f>
        <v>0</v>
      </c>
      <c r="J24" s="2">
        <f>J$2*'Reformated Gas PS-E Data 2'!J36</f>
        <v>0</v>
      </c>
      <c r="K24" s="2">
        <f>K$2*'Reformated Gas PS-E Data 2'!K36</f>
        <v>0</v>
      </c>
      <c r="L24" s="2">
        <f>L$2*'Reformated Gas PS-E Data 2'!L36</f>
        <v>0</v>
      </c>
      <c r="M24" s="2">
        <f>M$2*'Reformated Gas PS-E Data 2'!M36</f>
        <v>0.2</v>
      </c>
      <c r="N24" s="2">
        <f>N$2*'Reformated Gas PS-E Data 2'!N36</f>
        <v>0</v>
      </c>
      <c r="O24" s="2">
        <f t="shared" si="3"/>
        <v>0.2</v>
      </c>
      <c r="P24" s="2">
        <f>'Reformated Gas PS-E Data 1'!O22</f>
        <v>0.2</v>
      </c>
    </row>
    <row r="25" spans="1:16" ht="12.75">
      <c r="A25" s="2" t="s">
        <v>52</v>
      </c>
      <c r="B25" s="2" t="str">
        <f>'Reformated Gas PS-E Data 1'!B26</f>
        <v>Coincident Mbtu/hr</v>
      </c>
      <c r="C25" s="2">
        <f>C$2*'Reformated Gas PS-E Data 2'!C37</f>
        <v>0</v>
      </c>
      <c r="D25" s="2">
        <f>D$2*'Reformated Gas PS-E Data 2'!D37</f>
        <v>0</v>
      </c>
      <c r="E25" s="2">
        <f>E$2*'Reformated Gas PS-E Data 2'!E37</f>
        <v>0</v>
      </c>
      <c r="F25" s="2">
        <f>F$2*'Reformated Gas PS-E Data 2'!F37</f>
        <v>0</v>
      </c>
      <c r="G25" s="2">
        <f>G$2*'Reformated Gas PS-E Data 2'!G37</f>
        <v>0</v>
      </c>
      <c r="H25" s="2">
        <f>H$2*'Reformated Gas PS-E Data 2'!H37</f>
        <v>0</v>
      </c>
      <c r="I25" s="2">
        <f>I$2*'Reformated Gas PS-E Data 2'!I37</f>
        <v>0</v>
      </c>
      <c r="J25" s="2">
        <f>J$2*'Reformated Gas PS-E Data 2'!J37</f>
        <v>0</v>
      </c>
      <c r="K25" s="2">
        <f>K$2*'Reformated Gas PS-E Data 2'!K37</f>
        <v>0</v>
      </c>
      <c r="L25" s="2">
        <f>L$2*'Reformated Gas PS-E Data 2'!L37</f>
        <v>0</v>
      </c>
      <c r="M25" s="2">
        <f>M$2*'Reformated Gas PS-E Data 2'!M37</f>
        <v>0.2</v>
      </c>
      <c r="N25" s="2">
        <f>N$2*'Reformated Gas PS-E Data 2'!N37</f>
        <v>0</v>
      </c>
      <c r="O25" s="2">
        <f t="shared" si="3"/>
        <v>0.2</v>
      </c>
      <c r="P25" s="2">
        <f>'Reformated Gas PS-E Data 1'!O25</f>
        <v>0.2</v>
      </c>
    </row>
    <row r="26" spans="1:16" ht="12.75">
      <c r="A26" s="2" t="s">
        <v>53</v>
      </c>
      <c r="B26" s="2" t="str">
        <f>'Reformated Gas PS-E Data 1'!B29</f>
        <v>Coincident Mbtu/hr</v>
      </c>
      <c r="C26" s="2">
        <f>C$2*'Reformated Gas PS-E Data 2'!C38</f>
        <v>0</v>
      </c>
      <c r="D26" s="2">
        <f>D$2*'Reformated Gas PS-E Data 2'!D38</f>
        <v>0</v>
      </c>
      <c r="E26" s="2">
        <f>E$2*'Reformated Gas PS-E Data 2'!E38</f>
        <v>0</v>
      </c>
      <c r="F26" s="2">
        <f>F$2*'Reformated Gas PS-E Data 2'!F38</f>
        <v>0</v>
      </c>
      <c r="G26" s="2">
        <f>G$2*'Reformated Gas PS-E Data 2'!G38</f>
        <v>0</v>
      </c>
      <c r="H26" s="2">
        <f>H$2*'Reformated Gas PS-E Data 2'!H38</f>
        <v>0</v>
      </c>
      <c r="I26" s="2">
        <f>I$2*'Reformated Gas PS-E Data 2'!I38</f>
        <v>0</v>
      </c>
      <c r="J26" s="2">
        <f>J$2*'Reformated Gas PS-E Data 2'!J38</f>
        <v>0</v>
      </c>
      <c r="K26" s="2">
        <f>K$2*'Reformated Gas PS-E Data 2'!K38</f>
        <v>0</v>
      </c>
      <c r="L26" s="2">
        <f>L$2*'Reformated Gas PS-E Data 2'!L38</f>
        <v>0</v>
      </c>
      <c r="M26" s="2">
        <f>M$2*'Reformated Gas PS-E Data 2'!M38</f>
        <v>0.2</v>
      </c>
      <c r="N26" s="2">
        <f>N$2*'Reformated Gas PS-E Data 2'!N38</f>
        <v>0</v>
      </c>
      <c r="O26" s="2">
        <f t="shared" si="3"/>
        <v>0.2</v>
      </c>
      <c r="P26" s="2">
        <f>'Reformated Gas PS-E Data 1'!O28</f>
        <v>0.2</v>
      </c>
    </row>
    <row r="27" spans="1:16" ht="12.75">
      <c r="A27" s="2" t="s">
        <v>54</v>
      </c>
      <c r="B27" s="2" t="str">
        <f>'Reformated Gas PS-E Data 1'!B32</f>
        <v>Coincident Mbtu/hr</v>
      </c>
      <c r="C27" s="2">
        <f>C$2*'Reformated Gas PS-E Data 2'!C39</f>
        <v>0</v>
      </c>
      <c r="D27" s="2">
        <f>D$2*'Reformated Gas PS-E Data 2'!D39</f>
        <v>0</v>
      </c>
      <c r="E27" s="2">
        <f>E$2*'Reformated Gas PS-E Data 2'!E39</f>
        <v>0</v>
      </c>
      <c r="F27" s="2">
        <f>F$2*'Reformated Gas PS-E Data 2'!F39</f>
        <v>1.4</v>
      </c>
      <c r="G27" s="2">
        <f>G$2*'Reformated Gas PS-E Data 2'!G39</f>
        <v>0</v>
      </c>
      <c r="H27" s="2">
        <f>H$2*'Reformated Gas PS-E Data 2'!H39</f>
        <v>0</v>
      </c>
      <c r="I27" s="2">
        <f>I$2*'Reformated Gas PS-E Data 2'!I39</f>
        <v>0</v>
      </c>
      <c r="J27" s="2">
        <f>J$2*'Reformated Gas PS-E Data 2'!J39</f>
        <v>0</v>
      </c>
      <c r="K27" s="2">
        <f>K$2*'Reformated Gas PS-E Data 2'!K39</f>
        <v>0</v>
      </c>
      <c r="L27" s="2">
        <f>L$2*'Reformated Gas PS-E Data 2'!L39</f>
        <v>0</v>
      </c>
      <c r="M27" s="2">
        <f>M$2*'Reformated Gas PS-E Data 2'!M39</f>
        <v>0</v>
      </c>
      <c r="N27" s="2">
        <f>N$2*'Reformated Gas PS-E Data 2'!N39</f>
        <v>0</v>
      </c>
      <c r="O27" s="2">
        <f t="shared" si="3"/>
        <v>1.4</v>
      </c>
      <c r="P27" s="2">
        <f>'Reformated Gas PS-E Data 1'!O31</f>
        <v>1.4</v>
      </c>
    </row>
    <row r="28" spans="1:16" ht="12.75">
      <c r="A28" s="2" t="s">
        <v>55</v>
      </c>
      <c r="B28" s="2" t="str">
        <f>'Reformated Gas PS-E Data 1'!B35</f>
        <v>Coincident Mbtu/hr</v>
      </c>
      <c r="C28" s="2">
        <f>C$2*'Reformated Gas PS-E Data 2'!C40</f>
        <v>0</v>
      </c>
      <c r="D28" s="2">
        <f>D$2*'Reformated Gas PS-E Data 2'!D40</f>
        <v>0</v>
      </c>
      <c r="E28" s="2">
        <f>E$2*'Reformated Gas PS-E Data 2'!E40</f>
        <v>0</v>
      </c>
      <c r="F28" s="2">
        <f>F$2*'Reformated Gas PS-E Data 2'!F40</f>
        <v>3.8</v>
      </c>
      <c r="G28" s="2">
        <f>G$2*'Reformated Gas PS-E Data 2'!G40</f>
        <v>0</v>
      </c>
      <c r="H28" s="2">
        <f>H$2*'Reformated Gas PS-E Data 2'!H40</f>
        <v>0</v>
      </c>
      <c r="I28" s="2">
        <f>I$2*'Reformated Gas PS-E Data 2'!I40</f>
        <v>0</v>
      </c>
      <c r="J28" s="2">
        <f>J$2*'Reformated Gas PS-E Data 2'!J40</f>
        <v>0</v>
      </c>
      <c r="K28" s="2">
        <f>K$2*'Reformated Gas PS-E Data 2'!K40</f>
        <v>0</v>
      </c>
      <c r="L28" s="2">
        <f>L$2*'Reformated Gas PS-E Data 2'!L40</f>
        <v>0</v>
      </c>
      <c r="M28" s="2">
        <f>M$2*'Reformated Gas PS-E Data 2'!M40</f>
        <v>0</v>
      </c>
      <c r="N28" s="2">
        <f>N$2*'Reformated Gas PS-E Data 2'!N40</f>
        <v>0</v>
      </c>
      <c r="O28" s="2">
        <f t="shared" si="3"/>
        <v>3.8</v>
      </c>
      <c r="P28" s="2">
        <f>'Reformated Gas PS-E Data 1'!O34</f>
        <v>3.9</v>
      </c>
    </row>
    <row r="29" spans="1:16" ht="12.75">
      <c r="A29" s="2" t="s">
        <v>56</v>
      </c>
      <c r="B29" s="2" t="str">
        <f>'Reformated Gas PS-E Data 1'!B38</f>
        <v>Coincident Mbtu/hr</v>
      </c>
      <c r="C29" s="2">
        <f>C$2*'Reformated Gas PS-E Data 2'!C41</f>
        <v>0</v>
      </c>
      <c r="D29" s="2">
        <f>D$2*'Reformated Gas PS-E Data 2'!D41</f>
        <v>0</v>
      </c>
      <c r="E29" s="2">
        <f>E$2*'Reformated Gas PS-E Data 2'!E41</f>
        <v>0</v>
      </c>
      <c r="F29" s="2">
        <f>F$2*'Reformated Gas PS-E Data 2'!F41</f>
        <v>5.6</v>
      </c>
      <c r="G29" s="2">
        <f>G$2*'Reformated Gas PS-E Data 2'!G41</f>
        <v>0</v>
      </c>
      <c r="H29" s="2">
        <f>H$2*'Reformated Gas PS-E Data 2'!H41</f>
        <v>0</v>
      </c>
      <c r="I29" s="2">
        <f>I$2*'Reformated Gas PS-E Data 2'!I41</f>
        <v>0</v>
      </c>
      <c r="J29" s="2">
        <f>J$2*'Reformated Gas PS-E Data 2'!J41</f>
        <v>0</v>
      </c>
      <c r="K29" s="2">
        <f>K$2*'Reformated Gas PS-E Data 2'!K41</f>
        <v>0</v>
      </c>
      <c r="L29" s="2">
        <f>L$2*'Reformated Gas PS-E Data 2'!L41</f>
        <v>0</v>
      </c>
      <c r="M29" s="2">
        <f>M$2*'Reformated Gas PS-E Data 2'!M41</f>
        <v>0</v>
      </c>
      <c r="N29" s="2">
        <f>N$2*'Reformated Gas PS-E Data 2'!N41</f>
        <v>0</v>
      </c>
      <c r="O29" s="2">
        <f t="shared" si="3"/>
        <v>5.6</v>
      </c>
      <c r="P29" s="2">
        <f>'Reformated Gas PS-E Data 1'!O37</f>
        <v>5.6</v>
      </c>
    </row>
    <row r="30" spans="3:14" ht="12.75">
      <c r="C30" s="7" t="str">
        <f aca="true" t="shared" si="4" ref="C30:N30">C17</f>
        <v>Lights</v>
      </c>
      <c r="D30" s="7" t="str">
        <f t="shared" si="4"/>
        <v>Task</v>
      </c>
      <c r="E30" s="7" t="str">
        <f t="shared" si="4"/>
        <v>Equip</v>
      </c>
      <c r="F30" s="7" t="str">
        <f t="shared" si="4"/>
        <v>Heat</v>
      </c>
      <c r="G30" s="7" t="str">
        <f t="shared" si="4"/>
        <v>Cool</v>
      </c>
      <c r="H30" s="7" t="str">
        <f t="shared" si="4"/>
        <v>Towers</v>
      </c>
      <c r="I30" s="7" t="str">
        <f t="shared" si="4"/>
        <v>Pumps</v>
      </c>
      <c r="J30" s="7" t="str">
        <f t="shared" si="4"/>
        <v>Fans</v>
      </c>
      <c r="K30" s="7" t="str">
        <f t="shared" si="4"/>
        <v>Refrig</v>
      </c>
      <c r="L30" s="7" t="str">
        <f t="shared" si="4"/>
        <v>Ht Pmp Supp</v>
      </c>
      <c r="M30" s="7" t="str">
        <f t="shared" si="4"/>
        <v>DHW</v>
      </c>
      <c r="N30" s="7" t="str">
        <f t="shared" si="4"/>
        <v>Exterior</v>
      </c>
    </row>
    <row r="31" spans="1:14" ht="12.75">
      <c r="A31" s="2" t="s">
        <v>45</v>
      </c>
      <c r="B31" s="2" t="str">
        <f>'Reformated Gas PS-E Data 1'!B4</f>
        <v>Non-Coincident Mbtu/hr</v>
      </c>
      <c r="C31" s="2">
        <f>C$2*'Reformated Gas PS-E Data 2'!C17</f>
        <v>0</v>
      </c>
      <c r="D31" s="2">
        <f>D$2*'Reformated Gas PS-E Data 2'!D17</f>
        <v>0</v>
      </c>
      <c r="E31" s="2">
        <f>E$2*'Reformated Gas PS-E Data 2'!E17</f>
        <v>0</v>
      </c>
      <c r="F31" s="2">
        <f>F$2*'Reformated Gas PS-E Data 2'!F17</f>
        <v>7.2</v>
      </c>
      <c r="G31" s="2">
        <f>G$2*'Reformated Gas PS-E Data 2'!G17</f>
        <v>0</v>
      </c>
      <c r="H31" s="2">
        <f>H$2*'Reformated Gas PS-E Data 2'!H17</f>
        <v>0</v>
      </c>
      <c r="I31" s="2">
        <f>I$2*'Reformated Gas PS-E Data 2'!I17</f>
        <v>0</v>
      </c>
      <c r="J31" s="2">
        <f>J$2*'Reformated Gas PS-E Data 2'!J17</f>
        <v>0</v>
      </c>
      <c r="K31" s="2">
        <f>K$2*'Reformated Gas PS-E Data 2'!K17</f>
        <v>0</v>
      </c>
      <c r="L31" s="2">
        <f>L$2*'Reformated Gas PS-E Data 2'!L17</f>
        <v>0</v>
      </c>
      <c r="M31" s="2">
        <f>M$2*'Reformated Gas PS-E Data 2'!M17</f>
        <v>0.2</v>
      </c>
      <c r="N31" s="2">
        <f>N$2*'Reformated Gas PS-E Data 2'!N17</f>
        <v>0</v>
      </c>
    </row>
    <row r="32" spans="1:14" ht="12.75">
      <c r="A32" s="2" t="s">
        <v>46</v>
      </c>
      <c r="B32" s="2" t="str">
        <f>'Reformated Gas PS-E Data 1'!B7</f>
        <v>Non-Coincident Mbtu/hr</v>
      </c>
      <c r="C32" s="2">
        <f>C$2*'Reformated Gas PS-E Data 2'!C18</f>
        <v>0</v>
      </c>
      <c r="D32" s="2">
        <f>D$2*'Reformated Gas PS-E Data 2'!D18</f>
        <v>0</v>
      </c>
      <c r="E32" s="2">
        <f>E$2*'Reformated Gas PS-E Data 2'!E18</f>
        <v>0</v>
      </c>
      <c r="F32" s="2">
        <f>F$2*'Reformated Gas PS-E Data 2'!F18</f>
        <v>4.4</v>
      </c>
      <c r="G32" s="2">
        <f>G$2*'Reformated Gas PS-E Data 2'!G18</f>
        <v>0</v>
      </c>
      <c r="H32" s="2">
        <f>H$2*'Reformated Gas PS-E Data 2'!H18</f>
        <v>0</v>
      </c>
      <c r="I32" s="2">
        <f>I$2*'Reformated Gas PS-E Data 2'!I18</f>
        <v>0</v>
      </c>
      <c r="J32" s="2">
        <f>J$2*'Reformated Gas PS-E Data 2'!J18</f>
        <v>0</v>
      </c>
      <c r="K32" s="2">
        <f>K$2*'Reformated Gas PS-E Data 2'!K18</f>
        <v>0</v>
      </c>
      <c r="L32" s="2">
        <f>L$2*'Reformated Gas PS-E Data 2'!L18</f>
        <v>0</v>
      </c>
      <c r="M32" s="2">
        <f>M$2*'Reformated Gas PS-E Data 2'!M18</f>
        <v>0.2</v>
      </c>
      <c r="N32" s="2">
        <f>N$2*'Reformated Gas PS-E Data 2'!N18</f>
        <v>0</v>
      </c>
    </row>
    <row r="33" spans="1:14" ht="12.75">
      <c r="A33" s="2" t="s">
        <v>47</v>
      </c>
      <c r="B33" s="2" t="str">
        <f>'Reformated Gas PS-E Data 1'!B10</f>
        <v>Non-Coincident Mbtu/hr</v>
      </c>
      <c r="C33" s="2">
        <f>C$2*'Reformated Gas PS-E Data 2'!C19</f>
        <v>0</v>
      </c>
      <c r="D33" s="2">
        <f>D$2*'Reformated Gas PS-E Data 2'!D19</f>
        <v>0</v>
      </c>
      <c r="E33" s="2">
        <f>E$2*'Reformated Gas PS-E Data 2'!E19</f>
        <v>0</v>
      </c>
      <c r="F33" s="2">
        <f>F$2*'Reformated Gas PS-E Data 2'!F19</f>
        <v>3</v>
      </c>
      <c r="G33" s="2">
        <f>G$2*'Reformated Gas PS-E Data 2'!G19</f>
        <v>0</v>
      </c>
      <c r="H33" s="2">
        <f>H$2*'Reformated Gas PS-E Data 2'!H19</f>
        <v>0</v>
      </c>
      <c r="I33" s="2">
        <f>I$2*'Reformated Gas PS-E Data 2'!I19</f>
        <v>0</v>
      </c>
      <c r="J33" s="2">
        <f>J$2*'Reformated Gas PS-E Data 2'!J19</f>
        <v>0</v>
      </c>
      <c r="K33" s="2">
        <f>K$2*'Reformated Gas PS-E Data 2'!K19</f>
        <v>0</v>
      </c>
      <c r="L33" s="2">
        <f>L$2*'Reformated Gas PS-E Data 2'!L19</f>
        <v>0</v>
      </c>
      <c r="M33" s="2">
        <f>M$2*'Reformated Gas PS-E Data 2'!M19</f>
        <v>0.2</v>
      </c>
      <c r="N33" s="2">
        <f>N$2*'Reformated Gas PS-E Data 2'!N19</f>
        <v>0</v>
      </c>
    </row>
    <row r="34" spans="1:14" ht="12.75">
      <c r="A34" s="2" t="s">
        <v>48</v>
      </c>
      <c r="B34" s="2" t="str">
        <f>'Reformated Gas PS-E Data 1'!B13</f>
        <v>Non-Coincident Mbtu/hr</v>
      </c>
      <c r="C34" s="2">
        <f>C$2*'Reformated Gas PS-E Data 2'!C20</f>
        <v>0</v>
      </c>
      <c r="D34" s="2">
        <f>D$2*'Reformated Gas PS-E Data 2'!D20</f>
        <v>0</v>
      </c>
      <c r="E34" s="2">
        <f>E$2*'Reformated Gas PS-E Data 2'!E20</f>
        <v>0</v>
      </c>
      <c r="F34" s="2">
        <f>F$2*'Reformated Gas PS-E Data 2'!F20</f>
        <v>1.7</v>
      </c>
      <c r="G34" s="2">
        <f>G$2*'Reformated Gas PS-E Data 2'!G20</f>
        <v>0</v>
      </c>
      <c r="H34" s="2">
        <f>H$2*'Reformated Gas PS-E Data 2'!H20</f>
        <v>0</v>
      </c>
      <c r="I34" s="2">
        <f>I$2*'Reformated Gas PS-E Data 2'!I20</f>
        <v>0</v>
      </c>
      <c r="J34" s="2">
        <f>J$2*'Reformated Gas PS-E Data 2'!J20</f>
        <v>0</v>
      </c>
      <c r="K34" s="2">
        <f>K$2*'Reformated Gas PS-E Data 2'!K20</f>
        <v>0</v>
      </c>
      <c r="L34" s="2">
        <f>L$2*'Reformated Gas PS-E Data 2'!L20</f>
        <v>0</v>
      </c>
      <c r="M34" s="2">
        <f>M$2*'Reformated Gas PS-E Data 2'!M20</f>
        <v>0.2</v>
      </c>
      <c r="N34" s="2">
        <f>N$2*'Reformated Gas PS-E Data 2'!N20</f>
        <v>0</v>
      </c>
    </row>
    <row r="35" spans="1:14" ht="12.75">
      <c r="A35" s="2" t="s">
        <v>49</v>
      </c>
      <c r="B35" s="2" t="str">
        <f>'Reformated Gas PS-E Data 1'!B16</f>
        <v>Non-Coincident Mbtu/hr</v>
      </c>
      <c r="C35" s="2">
        <f>C$2*'Reformated Gas PS-E Data 2'!C21</f>
        <v>0</v>
      </c>
      <c r="D35" s="2">
        <f>D$2*'Reformated Gas PS-E Data 2'!D21</f>
        <v>0</v>
      </c>
      <c r="E35" s="2">
        <f>E$2*'Reformated Gas PS-E Data 2'!E21</f>
        <v>0</v>
      </c>
      <c r="F35" s="2">
        <f>F$2*'Reformated Gas PS-E Data 2'!F21</f>
        <v>0.8</v>
      </c>
      <c r="G35" s="2">
        <f>G$2*'Reformated Gas PS-E Data 2'!G21</f>
        <v>0</v>
      </c>
      <c r="H35" s="2">
        <f>H$2*'Reformated Gas PS-E Data 2'!H21</f>
        <v>0</v>
      </c>
      <c r="I35" s="2">
        <f>I$2*'Reformated Gas PS-E Data 2'!I21</f>
        <v>0</v>
      </c>
      <c r="J35" s="2">
        <f>J$2*'Reformated Gas PS-E Data 2'!J21</f>
        <v>0</v>
      </c>
      <c r="K35" s="2">
        <f>K$2*'Reformated Gas PS-E Data 2'!K21</f>
        <v>0</v>
      </c>
      <c r="L35" s="2">
        <f>L$2*'Reformated Gas PS-E Data 2'!L21</f>
        <v>0</v>
      </c>
      <c r="M35" s="2">
        <f>M$2*'Reformated Gas PS-E Data 2'!M21</f>
        <v>0.2</v>
      </c>
      <c r="N35" s="2">
        <f>N$2*'Reformated Gas PS-E Data 2'!N21</f>
        <v>0</v>
      </c>
    </row>
    <row r="36" spans="1:14" ht="12.75">
      <c r="A36" s="2" t="s">
        <v>50</v>
      </c>
      <c r="B36" s="2" t="str">
        <f>'Reformated Gas PS-E Data 1'!B19</f>
        <v>Non-Coincident Mbtu/hr</v>
      </c>
      <c r="C36" s="2">
        <f>C$2*'Reformated Gas PS-E Data 2'!C22</f>
        <v>0</v>
      </c>
      <c r="D36" s="2">
        <f>D$2*'Reformated Gas PS-E Data 2'!D22</f>
        <v>0</v>
      </c>
      <c r="E36" s="2">
        <f>E$2*'Reformated Gas PS-E Data 2'!E22</f>
        <v>0</v>
      </c>
      <c r="F36" s="2">
        <f>F$2*'Reformated Gas PS-E Data 2'!F22</f>
        <v>0</v>
      </c>
      <c r="G36" s="2">
        <f>G$2*'Reformated Gas PS-E Data 2'!G22</f>
        <v>0</v>
      </c>
      <c r="H36" s="2">
        <f>H$2*'Reformated Gas PS-E Data 2'!H22</f>
        <v>0</v>
      </c>
      <c r="I36" s="2">
        <f>I$2*'Reformated Gas PS-E Data 2'!I22</f>
        <v>0</v>
      </c>
      <c r="J36" s="2">
        <f>J$2*'Reformated Gas PS-E Data 2'!J22</f>
        <v>0</v>
      </c>
      <c r="K36" s="2">
        <f>K$2*'Reformated Gas PS-E Data 2'!K22</f>
        <v>0</v>
      </c>
      <c r="L36" s="2">
        <f>L$2*'Reformated Gas PS-E Data 2'!L22</f>
        <v>0</v>
      </c>
      <c r="M36" s="2">
        <f>M$2*'Reformated Gas PS-E Data 2'!M22</f>
        <v>0.2</v>
      </c>
      <c r="N36" s="2">
        <f>N$2*'Reformated Gas PS-E Data 2'!N22</f>
        <v>0</v>
      </c>
    </row>
    <row r="37" spans="1:14" ht="12.75">
      <c r="A37" s="2" t="s">
        <v>51</v>
      </c>
      <c r="B37" s="2" t="str">
        <f>'Reformated Gas PS-E Data 1'!B22</f>
        <v>Non-Coincident Mbtu/hr</v>
      </c>
      <c r="C37" s="2">
        <f>C$2*'Reformated Gas PS-E Data 2'!C23</f>
        <v>0</v>
      </c>
      <c r="D37" s="2">
        <f>D$2*'Reformated Gas PS-E Data 2'!D23</f>
        <v>0</v>
      </c>
      <c r="E37" s="2">
        <f>E$2*'Reformated Gas PS-E Data 2'!E23</f>
        <v>0</v>
      </c>
      <c r="F37" s="2">
        <f>F$2*'Reformated Gas PS-E Data 2'!F23</f>
        <v>0</v>
      </c>
      <c r="G37" s="2">
        <f>G$2*'Reformated Gas PS-E Data 2'!G23</f>
        <v>0</v>
      </c>
      <c r="H37" s="2">
        <f>H$2*'Reformated Gas PS-E Data 2'!H23</f>
        <v>0</v>
      </c>
      <c r="I37" s="2">
        <f>I$2*'Reformated Gas PS-E Data 2'!I23</f>
        <v>0</v>
      </c>
      <c r="J37" s="2">
        <f>J$2*'Reformated Gas PS-E Data 2'!J23</f>
        <v>0</v>
      </c>
      <c r="K37" s="2">
        <f>K$2*'Reformated Gas PS-E Data 2'!K23</f>
        <v>0</v>
      </c>
      <c r="L37" s="2">
        <f>L$2*'Reformated Gas PS-E Data 2'!L23</f>
        <v>0</v>
      </c>
      <c r="M37" s="2">
        <f>M$2*'Reformated Gas PS-E Data 2'!M23</f>
        <v>0.2</v>
      </c>
      <c r="N37" s="2">
        <f>N$2*'Reformated Gas PS-E Data 2'!N23</f>
        <v>0</v>
      </c>
    </row>
    <row r="38" spans="1:14" ht="12.75">
      <c r="A38" s="2" t="s">
        <v>52</v>
      </c>
      <c r="B38" s="2" t="str">
        <f>'Reformated Gas PS-E Data 1'!B25</f>
        <v>Non-Coincident Mbtu/hr</v>
      </c>
      <c r="C38" s="2">
        <f>C$2*'Reformated Gas PS-E Data 2'!C24</f>
        <v>0</v>
      </c>
      <c r="D38" s="2">
        <f>D$2*'Reformated Gas PS-E Data 2'!D24</f>
        <v>0</v>
      </c>
      <c r="E38" s="2">
        <f>E$2*'Reformated Gas PS-E Data 2'!E24</f>
        <v>0</v>
      </c>
      <c r="F38" s="2">
        <f>F$2*'Reformated Gas PS-E Data 2'!F24</f>
        <v>0</v>
      </c>
      <c r="G38" s="2">
        <f>G$2*'Reformated Gas PS-E Data 2'!G24</f>
        <v>0</v>
      </c>
      <c r="H38" s="2">
        <f>H$2*'Reformated Gas PS-E Data 2'!H24</f>
        <v>0</v>
      </c>
      <c r="I38" s="2">
        <f>I$2*'Reformated Gas PS-E Data 2'!I24</f>
        <v>0</v>
      </c>
      <c r="J38" s="2">
        <f>J$2*'Reformated Gas PS-E Data 2'!J24</f>
        <v>0</v>
      </c>
      <c r="K38" s="2">
        <f>K$2*'Reformated Gas PS-E Data 2'!K24</f>
        <v>0</v>
      </c>
      <c r="L38" s="2">
        <f>L$2*'Reformated Gas PS-E Data 2'!L24</f>
        <v>0</v>
      </c>
      <c r="M38" s="2">
        <f>M$2*'Reformated Gas PS-E Data 2'!M24</f>
        <v>0.2</v>
      </c>
      <c r="N38" s="2">
        <f>N$2*'Reformated Gas PS-E Data 2'!N24</f>
        <v>0</v>
      </c>
    </row>
    <row r="39" spans="1:14" ht="12.75">
      <c r="A39" s="2" t="s">
        <v>53</v>
      </c>
      <c r="B39" s="2" t="str">
        <f>'Reformated Gas PS-E Data 1'!B28</f>
        <v>Non-Coincident Mbtu/hr</v>
      </c>
      <c r="C39" s="2">
        <f>C$2*'Reformated Gas PS-E Data 2'!C25</f>
        <v>0</v>
      </c>
      <c r="D39" s="2">
        <f>D$2*'Reformated Gas PS-E Data 2'!D25</f>
        <v>0</v>
      </c>
      <c r="E39" s="2">
        <f>E$2*'Reformated Gas PS-E Data 2'!E25</f>
        <v>0</v>
      </c>
      <c r="F39" s="2">
        <f>F$2*'Reformated Gas PS-E Data 2'!F25</f>
        <v>0</v>
      </c>
      <c r="G39" s="2">
        <f>G$2*'Reformated Gas PS-E Data 2'!G25</f>
        <v>0</v>
      </c>
      <c r="H39" s="2">
        <f>H$2*'Reformated Gas PS-E Data 2'!H25</f>
        <v>0</v>
      </c>
      <c r="I39" s="2">
        <f>I$2*'Reformated Gas PS-E Data 2'!I25</f>
        <v>0</v>
      </c>
      <c r="J39" s="2">
        <f>J$2*'Reformated Gas PS-E Data 2'!J25</f>
        <v>0</v>
      </c>
      <c r="K39" s="2">
        <f>K$2*'Reformated Gas PS-E Data 2'!K25</f>
        <v>0</v>
      </c>
      <c r="L39" s="2">
        <f>L$2*'Reformated Gas PS-E Data 2'!L25</f>
        <v>0</v>
      </c>
      <c r="M39" s="2">
        <f>M$2*'Reformated Gas PS-E Data 2'!M25</f>
        <v>0.2</v>
      </c>
      <c r="N39" s="2">
        <f>N$2*'Reformated Gas PS-E Data 2'!N25</f>
        <v>0</v>
      </c>
    </row>
    <row r="40" spans="1:14" ht="12.75">
      <c r="A40" s="2" t="s">
        <v>54</v>
      </c>
      <c r="B40" s="2" t="str">
        <f>'Reformated Gas PS-E Data 1'!B31</f>
        <v>Non-Coincident Mbtu/hr</v>
      </c>
      <c r="C40" s="2">
        <f>C$2*'Reformated Gas PS-E Data 2'!C26</f>
        <v>0</v>
      </c>
      <c r="D40" s="2">
        <f>D$2*'Reformated Gas PS-E Data 2'!D26</f>
        <v>0</v>
      </c>
      <c r="E40" s="2">
        <f>E$2*'Reformated Gas PS-E Data 2'!E26</f>
        <v>0</v>
      </c>
      <c r="F40" s="2">
        <f>F$2*'Reformated Gas PS-E Data 2'!F26</f>
        <v>1.4</v>
      </c>
      <c r="G40" s="2">
        <f>G$2*'Reformated Gas PS-E Data 2'!G26</f>
        <v>0</v>
      </c>
      <c r="H40" s="2">
        <f>H$2*'Reformated Gas PS-E Data 2'!H26</f>
        <v>0</v>
      </c>
      <c r="I40" s="2">
        <f>I$2*'Reformated Gas PS-E Data 2'!I26</f>
        <v>0</v>
      </c>
      <c r="J40" s="2">
        <f>J$2*'Reformated Gas PS-E Data 2'!J26</f>
        <v>0</v>
      </c>
      <c r="K40" s="2">
        <f>K$2*'Reformated Gas PS-E Data 2'!K26</f>
        <v>0</v>
      </c>
      <c r="L40" s="2">
        <f>L$2*'Reformated Gas PS-E Data 2'!L26</f>
        <v>0</v>
      </c>
      <c r="M40" s="2">
        <f>M$2*'Reformated Gas PS-E Data 2'!M26</f>
        <v>0.2</v>
      </c>
      <c r="N40" s="2">
        <f>N$2*'Reformated Gas PS-E Data 2'!N26</f>
        <v>0</v>
      </c>
    </row>
    <row r="41" spans="1:14" ht="12.75">
      <c r="A41" s="2" t="s">
        <v>55</v>
      </c>
      <c r="B41" s="2" t="str">
        <f>'Reformated Gas PS-E Data 1'!B34</f>
        <v>Non-Coincident Mbtu/hr</v>
      </c>
      <c r="C41" s="2">
        <f>C$2*'Reformated Gas PS-E Data 2'!C27</f>
        <v>0</v>
      </c>
      <c r="D41" s="2">
        <f>D$2*'Reformated Gas PS-E Data 2'!D27</f>
        <v>0</v>
      </c>
      <c r="E41" s="2">
        <f>E$2*'Reformated Gas PS-E Data 2'!E27</f>
        <v>0</v>
      </c>
      <c r="F41" s="2">
        <f>F$2*'Reformated Gas PS-E Data 2'!F27</f>
        <v>3.8</v>
      </c>
      <c r="G41" s="2">
        <f>G$2*'Reformated Gas PS-E Data 2'!G27</f>
        <v>0</v>
      </c>
      <c r="H41" s="2">
        <f>H$2*'Reformated Gas PS-E Data 2'!H27</f>
        <v>0</v>
      </c>
      <c r="I41" s="2">
        <f>I$2*'Reformated Gas PS-E Data 2'!I27</f>
        <v>0</v>
      </c>
      <c r="J41" s="2">
        <f>J$2*'Reformated Gas PS-E Data 2'!J27</f>
        <v>0</v>
      </c>
      <c r="K41" s="2">
        <f>K$2*'Reformated Gas PS-E Data 2'!K27</f>
        <v>0</v>
      </c>
      <c r="L41" s="2">
        <f>L$2*'Reformated Gas PS-E Data 2'!L27</f>
        <v>0</v>
      </c>
      <c r="M41" s="2">
        <f>M$2*'Reformated Gas PS-E Data 2'!M27</f>
        <v>0.2</v>
      </c>
      <c r="N41" s="2">
        <f>N$2*'Reformated Gas PS-E Data 2'!N27</f>
        <v>0</v>
      </c>
    </row>
    <row r="42" spans="1:14" ht="12.75">
      <c r="A42" s="2" t="s">
        <v>56</v>
      </c>
      <c r="B42" s="2" t="str">
        <f>'Reformated Gas PS-E Data 1'!B37</f>
        <v>Non-Coincident Mbtu/hr</v>
      </c>
      <c r="C42" s="2">
        <f>C$2*'Reformated Gas PS-E Data 2'!C28</f>
        <v>0</v>
      </c>
      <c r="D42" s="2">
        <f>D$2*'Reformated Gas PS-E Data 2'!D28</f>
        <v>0</v>
      </c>
      <c r="E42" s="2">
        <f>E$2*'Reformated Gas PS-E Data 2'!E28</f>
        <v>0</v>
      </c>
      <c r="F42" s="2">
        <f>F$2*'Reformated Gas PS-E Data 2'!F28</f>
        <v>5.6</v>
      </c>
      <c r="G42" s="2">
        <f>G$2*'Reformated Gas PS-E Data 2'!G28</f>
        <v>0</v>
      </c>
      <c r="H42" s="2">
        <f>H$2*'Reformated Gas PS-E Data 2'!H28</f>
        <v>0</v>
      </c>
      <c r="I42" s="2">
        <f>I$2*'Reformated Gas PS-E Data 2'!I28</f>
        <v>0</v>
      </c>
      <c r="J42" s="2">
        <f>J$2*'Reformated Gas PS-E Data 2'!J28</f>
        <v>0</v>
      </c>
      <c r="K42" s="2">
        <f>K$2*'Reformated Gas PS-E Data 2'!K28</f>
        <v>0</v>
      </c>
      <c r="L42" s="2">
        <f>L$2*'Reformated Gas PS-E Data 2'!L28</f>
        <v>0</v>
      </c>
      <c r="M42" s="2">
        <f>M$2*'Reformated Gas PS-E Data 2'!M28</f>
        <v>0.2</v>
      </c>
      <c r="N42" s="2">
        <f>N$2*'Reformated Gas PS-E Data 2'!N28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 S. Addison</dc:creator>
  <cp:keywords/>
  <dc:description/>
  <cp:lastModifiedBy> </cp:lastModifiedBy>
  <dcterms:created xsi:type="dcterms:W3CDTF">1999-08-11T21:17:02Z</dcterms:created>
  <dcterms:modified xsi:type="dcterms:W3CDTF">2003-11-21T01:17:07Z</dcterms:modified>
  <cp:category/>
  <cp:version/>
  <cp:contentType/>
  <cp:contentStatus/>
</cp:coreProperties>
</file>